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640" tabRatio="599" firstSheet="3" activeTab="3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Форма 1" sheetId="4" r:id="rId4"/>
    <sheet name="приложение 6" sheetId="5" state="hidden" r:id="rId5"/>
    <sheet name="Год семьи" sheetId="6" state="hidden" r:id="rId6"/>
  </sheets>
  <definedNames>
    <definedName name="_xlnm.Print_Titles" localSheetId="5">'Год семьи'!$8:$13</definedName>
    <definedName name="_xlnm.Print_Titles" localSheetId="0">'приложение 1'!$8:$13</definedName>
    <definedName name="_xlnm.Print_Titles" localSheetId="1">'приложение 2'!$9:$14</definedName>
    <definedName name="_xlnm.Print_Titles" localSheetId="2">'Приложение 3'!$8:$9</definedName>
    <definedName name="_xlnm.Print_Titles" localSheetId="4">'приложение 6'!$5:$7</definedName>
    <definedName name="_xlnm.Print_Titles" localSheetId="3">'Форма 1'!$12:$16</definedName>
    <definedName name="_xlnm.Print_Area" localSheetId="5">'Год семьи'!$A$1:$F$34</definedName>
    <definedName name="_xlnm.Print_Area" localSheetId="0">'приложение 1'!$A$1:$F$372</definedName>
    <definedName name="_xlnm.Print_Area" localSheetId="1">'приложение 2'!$A$1:$D$189</definedName>
    <definedName name="_xlnm.Print_Area" localSheetId="2">'Приложение 3'!$A$1:$F$932</definedName>
    <definedName name="_xlnm.Print_Area" localSheetId="4">'приложение 6'!$A$1:$H$77</definedName>
    <definedName name="_xlnm.Print_Area" localSheetId="3">'Форма 1'!$A$1:$S$84</definedName>
  </definedNames>
  <calcPr fullCalcOnLoad="1"/>
</workbook>
</file>

<file path=xl/sharedStrings.xml><?xml version="1.0" encoding="utf-8"?>
<sst xmlns="http://schemas.openxmlformats.org/spreadsheetml/2006/main" count="4200" uniqueCount="1950">
  <si>
    <t xml:space="preserve"> -организация   конкурса для определения поставщиков оборудования (технические задания, заявка на конкурс)</t>
  </si>
  <si>
    <t xml:space="preserve"> -участие в конкурсе  по  определению поставщиков оборудования</t>
  </si>
  <si>
    <t xml:space="preserve"> -заключение договоров на поставку оборудования</t>
  </si>
  <si>
    <t xml:space="preserve"> -контроль за поставкой оборудования</t>
  </si>
  <si>
    <t>Обеспечение продолжения образования детей данной категории в системе начального профессионального образования на основе преемственности программ обучения, в том числе:</t>
  </si>
  <si>
    <t xml:space="preserve">3.1.2. Целевая подготовка квалифицированных работников, в том числе :  </t>
  </si>
  <si>
    <t>1 декада апреля</t>
  </si>
  <si>
    <t>2008-2010                            октябрь</t>
  </si>
  <si>
    <t>Чеботарь Л.Г., Ройтблат О.В.</t>
  </si>
  <si>
    <t>2008-2010                                     2-3 квартал</t>
  </si>
  <si>
    <t>ежегодно 4 квартал</t>
  </si>
  <si>
    <t xml:space="preserve"> -проведение социологического опроса по уровню удовлетворенности населения качеством дошкольного, общего и профессионального образования:</t>
  </si>
  <si>
    <t>проведение обучающих семинаров для директоров и заместителй директоров по учебной работе образовательных учреждений по повышению профессионализма и компетентности должностных лиц по вопросам коррекционного образования</t>
  </si>
  <si>
    <t>Райдер А.В., Шишкин И.Г., Чеботарь Л.Г., Пластинина Е.Г., Потапских С.В.</t>
  </si>
  <si>
    <t xml:space="preserve"> -подведение итогов и анализ результатов апробации новой формы государственной (итоговой) аттестации выпускников 9 классов, в том числе:</t>
  </si>
  <si>
    <t>7.1.</t>
  </si>
  <si>
    <t>7.2.</t>
  </si>
  <si>
    <t>7.4.</t>
  </si>
  <si>
    <t xml:space="preserve"> -проведение внешней экспертизы элективных курсов и подготовка методических рекомендаций по их внедрению</t>
  </si>
  <si>
    <t xml:space="preserve"> -мониторинг эффективности внедрения элективных курсов</t>
  </si>
  <si>
    <t>мониторинг использования информационных технологий:</t>
  </si>
  <si>
    <t>контроль за прохождением учителями курсовой подготовки по вопросам использования информационно-коммуникационных технологий и их эффективным использованием вобразовательном процессе</t>
  </si>
  <si>
    <t>Розовик О.Г., Ройтблат О.В.</t>
  </si>
  <si>
    <t>Организация и проведение областного конкурса программ общеобразовательных учреждений по патриотическому воспитанию, в том числе:</t>
  </si>
  <si>
    <t xml:space="preserve"> - проведение областного конкурса программ общеобразовательных учреждений по патриотическому воспитанию</t>
  </si>
  <si>
    <t xml:space="preserve"> - подготовка приказа и сметы расходов на проведение конкурса</t>
  </si>
  <si>
    <t>Охременко Н.В.</t>
  </si>
  <si>
    <t xml:space="preserve"> - проведение совещания со специалистами мунициапльных органов управления образованием по организации и проведению летней оздоровительной кампании 2008 года</t>
  </si>
  <si>
    <t xml:space="preserve"> - защита муниципальных программ органов управления образования по организации летней оздоровительной кампании</t>
  </si>
  <si>
    <t xml:space="preserve"> - заключение договоров органов управления образованием с организациями социального обслуживания населения по функционированию на базе общеобразовательных школ лагерей с дневным пребыванием детей системы соцзащиты</t>
  </si>
  <si>
    <t xml:space="preserve"> - собеседование с руководителями  муниципальных ОУО по подготовке и организации летней кампании и по плану -прогнозу банка данных летнего отдыха, оздоровления и трудовой занятости детей в 2008 году</t>
  </si>
  <si>
    <t xml:space="preserve"> - утверждение графиков работы лагерей с дневным пребыванием детей, организованных на базе общеобразовательных школ</t>
  </si>
  <si>
    <t xml:space="preserve"> - контрольно-инспекционная деятельность (по отдельному графику рабочей группы по организации проверок загородных оздоровительных лагерей и центров, лагерей с дневным пребыванием на базе учреждений социального обслуживания населения, лечебно-профилактических, образовательных, спортивных и иных учреждений)</t>
  </si>
  <si>
    <t xml:space="preserve"> - участие в работе областной межведомственной комиссии по организации отдыха, оздоровления населения, занятости детей и подростков</t>
  </si>
  <si>
    <t xml:space="preserve"> - подготовка итоговой информации по организации летнего отдыха в образовательных учреждениях области</t>
  </si>
  <si>
    <t xml:space="preserve">- подготовка аналитической справки </t>
  </si>
  <si>
    <t>- сбор  информации о  количестве  квалификационных категорий  педагогических работников;</t>
  </si>
  <si>
    <t>- сбор информации о количестве педагогических работников, повысивших  квалификационные категории</t>
  </si>
  <si>
    <t>- анализ полученной  информации</t>
  </si>
  <si>
    <t>Осуществление контроля за деятельностью образовательных учреждений  по организации всеобуча, в том числе:</t>
  </si>
  <si>
    <t>2008-2010                                                 ежемесячно</t>
  </si>
  <si>
    <t xml:space="preserve"> - мониторинг учащихся, систематически пропускающих занятия в общеобразовательных учреждениях :</t>
  </si>
  <si>
    <t>2 раза в месяц</t>
  </si>
  <si>
    <t>формирование базы данных учащихся,систематически пропускающих занятия без уважительных причин в образовательных учреждениях (персонифицированный учет)</t>
  </si>
  <si>
    <t>на 1, 15 число каждого месяца</t>
  </si>
  <si>
    <t>анализ полученных данных, работа с органами упраления образованием и образовательными учреждениями</t>
  </si>
  <si>
    <t>до 20 числа каждого месяца</t>
  </si>
  <si>
    <t>-проведение конференции и подведение итогов</t>
  </si>
  <si>
    <r>
      <t>Задача 2.3.</t>
    </r>
    <r>
      <rPr>
        <b/>
        <i/>
        <sz val="12"/>
        <rFont val="Arial"/>
        <family val="2"/>
      </rPr>
      <t xml:space="preserve"> Воспитание социально-ответственной личности</t>
    </r>
  </si>
  <si>
    <t>2.3.1.Строительство (реконструкция),в том числе:</t>
  </si>
  <si>
    <t>Итого по Подпрограмме 2. " Основные направления развития общего образования"</t>
  </si>
  <si>
    <t>Подпрограмма  3 "Основные направления развития профессионального образования".</t>
  </si>
  <si>
    <t>Расходы по цели 3, всего</t>
  </si>
  <si>
    <t xml:space="preserve"> -подготовка  приказа и сметы расходов на  проведение летней многопрофильной смены для одаренных детей</t>
  </si>
  <si>
    <t xml:space="preserve"> -проведение летней многопрофильной смены для одаренных детей и подведение итогов</t>
  </si>
  <si>
    <t>- подготовка приказа  и сметы расходов на участие в бале «Выпускник»</t>
  </si>
  <si>
    <t>-подготовка договоров на сопровождение учащихся</t>
  </si>
  <si>
    <t xml:space="preserve">Чествование  выпускников общеобразовательных школ,  закончивших обучение с золотой медалью  </t>
  </si>
  <si>
    <t>Вручение удостоверений именных стипендиатов губернатора ТО лучшим студентам учреждений ВПО, СПО</t>
  </si>
  <si>
    <t>Областные конкурсы профмастерства учащихся ОУ НПО, молодых рабочих «Лучший по профессии»</t>
  </si>
  <si>
    <t>Профориентационные программы  на радио «Априори», «Радио-7»  о подготовке востребованных на рынке труда специалистов в учреждениях НПО Тюменской области</t>
  </si>
  <si>
    <t>Цель 5. Создание условий для развития и эффективного использования научного потенциала области</t>
  </si>
  <si>
    <t xml:space="preserve"> - обновление областного персонифицированного банка данных летнего отдыха и трудовой занятости детей в части внесения изменений в категории детей, возрастной состав, охват детей</t>
  </si>
  <si>
    <t xml:space="preserve"> - формирование муниципальных персонифицированных банков данных летнего отдыха и трудовой занятости детей</t>
  </si>
  <si>
    <t>март-сентябрь</t>
  </si>
  <si>
    <t>ДОН,ОУО</t>
  </si>
  <si>
    <t>ОУО</t>
  </si>
  <si>
    <t>21-23 мая</t>
  </si>
  <si>
    <t>до 16 мая</t>
  </si>
  <si>
    <t>февраль-август</t>
  </si>
  <si>
    <t>ежемесячно</t>
  </si>
  <si>
    <t>ДОН,ДСР</t>
  </si>
  <si>
    <t>Разработка и издание научно-методических рекомендаций для классных руководителей, педагогов-организаторов, социальных педагогов по вопросам воспитания:</t>
  </si>
  <si>
    <t>ТОГИРРО, ДОН</t>
  </si>
  <si>
    <t>Разработка  межведомственных  проектов, в том числе:</t>
  </si>
  <si>
    <t>подготовка вожатых лагерей дневного пребывания 100 человек</t>
  </si>
  <si>
    <t>март-май</t>
  </si>
  <si>
    <t>молодежная социально-творческая экспедиция лидеров детского общественного движения "Герои нашего времени" 100 человек</t>
  </si>
  <si>
    <t>выпуск научно-методического пособия "Педагогика нестационарного лета"</t>
  </si>
  <si>
    <t>формирование рабочей группы, анализ имеющегося опыта</t>
  </si>
  <si>
    <t>Пузынина М.О.</t>
  </si>
  <si>
    <t>Пластинина Е.Г., Пузынина М.О.</t>
  </si>
  <si>
    <t>Пузынина М.О, ОПМПС</t>
  </si>
  <si>
    <t xml:space="preserve"> - реализация  антикризисных программ "Работа педагога в острой ситуации" через содержание курсов повышения квалификации ТОГИРРО</t>
  </si>
  <si>
    <t>АНО ДОД областной "Центр творчества детей и юношества", ДОН, ОМС, ОУ</t>
  </si>
  <si>
    <t xml:space="preserve"> - организация конкурса на оказание услуг по разработке БТЭ(подготовка технического задания)</t>
  </si>
  <si>
    <t xml:space="preserve"> - участие в конкурсе на оказание услуг по разработке БТЭ</t>
  </si>
  <si>
    <t>6.Всероссийские  и областные спортивные мероприятия  учащихся</t>
  </si>
  <si>
    <t>Всего на задачу 2.2.</t>
  </si>
  <si>
    <t>2. НИОКР</t>
  </si>
  <si>
    <t>Всего на задачу 2.3.</t>
  </si>
  <si>
    <t xml:space="preserve"> - проведение областной предметной олимпиады и подведение итогов</t>
  </si>
  <si>
    <t xml:space="preserve">софинансирование конкурса  учебно-исследовательских работ школьников </t>
  </si>
  <si>
    <t>Мониторинг  сети образовательных учреждений, оказывающих образовательную услугу и услуги по содержанию и воспитанию детей дошкольного возраста</t>
  </si>
  <si>
    <t xml:space="preserve">2008-2010       2 раза в год, июнь, декабрь </t>
  </si>
  <si>
    <t>Развитие спектра услуг по содержанию и воспитанию детей дошкольного возраста в соответствии с запросами родителей и условиями учреждения (режим пребывания ребенка в учреждении; предоставление развивающих, оздоровительных, коррекционных и иных услуг):  мониторинг, анализ, выработка рекомендаций</t>
  </si>
  <si>
    <t>2008-2010                               ежеквартально до 20 числа последнего  месяца,  текущего квартала</t>
  </si>
  <si>
    <t>Анализ деятельности органов местного самоуправления по увеличению охвата детей дошкольного возраста услугами дошкольных учреждений и дошкольной образовательной услугой, в т.ч. предшкольной образовательной услугой</t>
  </si>
  <si>
    <t>Мониторинг численности детей, получающих социальную услугу в учреждениях, реализующих дошкольную образовательную программу, из них воспользовавшихся льготами, предусмотренными законодательством (дети-инвалиды, дети с особыми нуждами)</t>
  </si>
  <si>
    <t>Обеспечение социальной поддержки семей, имеющих детей дошкольного возраста, в отношении компенсации части родительской платы за содержание ребенка в образовательных учреждениях</t>
  </si>
  <si>
    <t>2008-2010                                                                                  (январь-март)</t>
  </si>
  <si>
    <t>2008-2010                                                                                                   (апрель-июнь)</t>
  </si>
  <si>
    <t>по мере поступления обращений читателей</t>
  </si>
  <si>
    <t>на 1 сентября</t>
  </si>
  <si>
    <t>Цель 2.  Предоставление доступного  образования, соответствующего государственным стандартам, обеспечивающего сохранение здоровья и снижение уровня асоциальных проявлений среди обучающихся</t>
  </si>
  <si>
    <t xml:space="preserve">Приведение сети учреждений интернатного типа в соответствие с реальной потребностью, в том числе: </t>
  </si>
  <si>
    <t xml:space="preserve"> - комплектование учреждений интернатного типа (оформление путевок в учреждения интернатного типа)</t>
  </si>
  <si>
    <t xml:space="preserve"> - реструктуризация сети учреждений интернатного типа</t>
  </si>
  <si>
    <t>Проведение совещаний, семинаров для специалистов органов управления образованием и работников образовательных учреждений интернатного типа, в том числе:</t>
  </si>
  <si>
    <t xml:space="preserve"> - проведение семинара для руководителей учреждений интернатного типа "Подготовка к аттестации и выпуску воспитанников. Организация летнего отдыха"</t>
  </si>
  <si>
    <r>
      <t xml:space="preserve"> </t>
    </r>
    <r>
      <rPr>
        <b/>
        <i/>
        <sz val="14"/>
        <rFont val="Arial"/>
        <family val="2"/>
      </rPr>
      <t>Разработка и проведение мониторинга готовности детей к обучению в школе и методических рекомендаций по его проведению для педагогов дошкольных учреждений и учителей начальных классов</t>
    </r>
  </si>
  <si>
    <t>Подготовка и переподготовка педагогических кадров для обучения детей с ограниченными возможностями здоровья в системе общего образования (разработка и реализация совместного плана работы по данному напрвлению), в том числе:</t>
  </si>
  <si>
    <t xml:space="preserve"> Январь</t>
  </si>
  <si>
    <t xml:space="preserve"> -организация   защиты программ летнего отдыха и занятости детей руководителями учреждений интернатного типа  </t>
  </si>
  <si>
    <t xml:space="preserve"> -подготовка заявки на конкурс по закупу путевок для детей-сирот, детей, оставшихся без попечения родителей</t>
  </si>
  <si>
    <t xml:space="preserve"> -участие в конкурсе на оказание услуг по организации летнего отдыха детей-сирот, детей, оставшихся без попечения родителей </t>
  </si>
  <si>
    <t>июнь-сентябрь</t>
  </si>
  <si>
    <t>Участие во Всероссийской программе «Шаг в будущее» (конференции, олимпиады, выставки-презентации, школы- семинары и другие мероприятия):</t>
  </si>
  <si>
    <t>Проведение интеллектуальных конкурсов для учащихся 4-8 классов:</t>
  </si>
  <si>
    <t>Оказание адресной поддержки одаренным детям, в том числе:</t>
  </si>
  <si>
    <t xml:space="preserve"> - разработка комплекса мероприятий по эффективному функционированию сельских базовых школ</t>
  </si>
  <si>
    <t xml:space="preserve">  март-апрель</t>
  </si>
  <si>
    <t>Организация и проведение конкурса "Учитель года Тюменской области", в том числе:</t>
  </si>
  <si>
    <t>Организация участия выпускников во Всероссийском  "Бале выпускников", в том числе:</t>
  </si>
  <si>
    <t>Формирование и ведение мониторинга  функционирования и развития системы  общего образования Тюменской области, в том числе:</t>
  </si>
  <si>
    <t>7.1</t>
  </si>
  <si>
    <t>7.2</t>
  </si>
  <si>
    <t>7.3.</t>
  </si>
  <si>
    <t xml:space="preserve"> - Программирование и инновационная деятельность в дополнительном образовании</t>
  </si>
  <si>
    <t>8.1.</t>
  </si>
  <si>
    <t xml:space="preserve"> Проведение областных семинаров для заместителей директоров УДОД и педагогов дополнительного образования, в том числе:  </t>
  </si>
  <si>
    <t xml:space="preserve"> - Педагогические технологии в системе дополнительного образования</t>
  </si>
  <si>
    <t>2.3.5.Проведение массовых мероприятий (конкурсов, семинаров, социологических опросов и т.д.), в том числе:</t>
  </si>
  <si>
    <t>Проведение массовых мероприятий (конкурсов, семинаров, социологических опросов и т.д.), в том числе:</t>
  </si>
  <si>
    <t xml:space="preserve"> -проведение конкурса    </t>
  </si>
  <si>
    <t>Приобретение техники, оборудования и инвентаря образовательным организациям, в том числе:</t>
  </si>
  <si>
    <t>10. Разработка и внедрение информационных систем и банков данных, в том числе:</t>
  </si>
  <si>
    <t>10.1. Доработка программного продукта по ведению персонифицированного банка данных летнего отдыха</t>
  </si>
  <si>
    <t>10.2. Разработка и внедрение сетевой модели персонифицированной информационной системы профессионального уровня и результативности деятельности педагогических работников</t>
  </si>
  <si>
    <t>1.По программам начального  и среднего профессионального образования</t>
  </si>
  <si>
    <t>Формирование и ведение межведомственного областного банка данных несовершеннолетних и семей «группы особого внимания», в том числе:</t>
  </si>
  <si>
    <t>12.1.</t>
  </si>
  <si>
    <t>12.2.</t>
  </si>
  <si>
    <t>Цель 1 Создание условий для развития детей дошкольного возраста</t>
  </si>
  <si>
    <t>Расходы по цели 1, всего</t>
  </si>
  <si>
    <t xml:space="preserve"> - подведение итогов областного конкурса на лучшую организацию летнего отдыха среди образовательных учреждений</t>
  </si>
  <si>
    <t>до 20 августа</t>
  </si>
  <si>
    <t xml:space="preserve"> - разработка Положения о конкурсе</t>
  </si>
  <si>
    <t xml:space="preserve">  - подготовка приказа  и сметы расходов на  проведение конкурса</t>
  </si>
  <si>
    <t xml:space="preserve"> - экспертиза документов, представленных на конкурс</t>
  </si>
  <si>
    <t xml:space="preserve"> - финансирование победителей конкурса</t>
  </si>
  <si>
    <t xml:space="preserve"> - Приобретение оборудования ГОУ ВПО "Тюменский государственный институт мировой экономики и права" (ТГИМЭиУП), г.Тюмень</t>
  </si>
  <si>
    <t>заключение договора с поставщиком  услуг на разработку модели непрерывного образования в сфере культуры и искусств и совершенствование методического обеспечения многоуровнего образовательного комплексад</t>
  </si>
  <si>
    <t>Организационное сопровождение мероприятий подпрограммы "Основные направления развития науки"</t>
  </si>
  <si>
    <t>ОПМПС - областная психолого-медико-педагогическая служба</t>
  </si>
  <si>
    <t>ГИБДД - Государственная инспекция безопасности дорожного движения</t>
  </si>
  <si>
    <t>ДОН, ТОГИРРО, ОМС</t>
  </si>
  <si>
    <t>ДОН, ТОГИРРО, ОУ</t>
  </si>
  <si>
    <t>ДОН, ТОГИРРО, ОМС, ОУ</t>
  </si>
  <si>
    <t>ДОН, ОУ</t>
  </si>
  <si>
    <t>ДОН, ДСМП, ОУ</t>
  </si>
  <si>
    <t>ГИБДД, ДОН</t>
  </si>
  <si>
    <t>ДОН, Главное управление по делам ГО и ЧС</t>
  </si>
  <si>
    <t>ДОН, ДСМП</t>
  </si>
  <si>
    <t xml:space="preserve"> - Капитальный ремонт в целях приведения в нормативное состояние учебного корпуса , общежития, столовой, благоустройства территории ГОУ НПО "Профессиональный лицей № 46", г. Ишим</t>
  </si>
  <si>
    <t xml:space="preserve"> - Капитальный ремонт с целью открытия новых профессий и приведения в нормативное состояние учебного корпуса, учебно-производственных мастерских ГОУ НПО "Профессиональное училище № 47", с.Абатское Абатского района</t>
  </si>
  <si>
    <t xml:space="preserve"> - Капитальный ремонт с целью приведения в нормативное состояние учебного корпуса, общежития ГОУ НПО "Профессиональное училище № 58", с.Уват Уватского района</t>
  </si>
  <si>
    <t>Укрепление материально-технической базы школ в целях обеспечения доступности качественного образования, в том числе:</t>
  </si>
  <si>
    <t>Приобретение автотранспорта:</t>
  </si>
  <si>
    <t>Обеспечение трудоустройства и жизнеустройства детей-сирот и детей, оставшихся без попечения родителей</t>
  </si>
  <si>
    <t>4.1.8.Выплата единовременного пособия при всех формах устройства детей, лишенных родительского попечения, в семью</t>
  </si>
  <si>
    <t xml:space="preserve">расчет финансирования регионально-целевой подготовки </t>
  </si>
  <si>
    <t>сверка списков студентов, обучающихся в рамках регионально-целевой подготовки</t>
  </si>
  <si>
    <t>1.Приобретение автотранспорта</t>
  </si>
  <si>
    <t>11.Укрепление материально-технической базы  сельских школ (базовых)</t>
  </si>
  <si>
    <t>1.Гимназия Российской культуры</t>
  </si>
  <si>
    <t xml:space="preserve">2.1.11.Методическая работа и обеспечение деятельности, в том числе :
</t>
  </si>
  <si>
    <t>снижение куровню предыдущего года</t>
  </si>
  <si>
    <t>выявление наиболее эффективных программ</t>
  </si>
  <si>
    <t xml:space="preserve">подготовка рекомендаций по преемственности программ дошкольного и начального образования </t>
  </si>
  <si>
    <t>Значение определяется по результатам опроса 2008 года и с учётом растущих требований со стороны общества и государства</t>
  </si>
  <si>
    <t>структурные подразделения общеобразовательных учреждений</t>
  </si>
  <si>
    <t>комплексы "начальная школа-детский сад"</t>
  </si>
  <si>
    <t>группы дошкольного образования в общеобразовательных учреждениях</t>
  </si>
  <si>
    <t>отделения дошкольного образования в общеобразовательных учреждениях</t>
  </si>
  <si>
    <t>Показатель 2. Доля педагогических работников, имеющих:</t>
  </si>
  <si>
    <t xml:space="preserve"> - представление сводного доклада на рассмотрение в Правительство Тюменской области</t>
  </si>
  <si>
    <t xml:space="preserve"> - ГОУ НПО "Профессиональное училище №20", с.Сладково Сладковского района</t>
  </si>
  <si>
    <t>4.1.7.Социальная поддержка детей-сирот и детей, оставшихся без попечения родителей, находящихся под опекой в семьях граждан</t>
  </si>
  <si>
    <t>ДОН, ВПО</t>
  </si>
  <si>
    <t>в соответствии с планом ТОГИРРО</t>
  </si>
  <si>
    <t>2009-2010</t>
  </si>
  <si>
    <t>2008 -2010</t>
  </si>
  <si>
    <t xml:space="preserve">2008-2010 </t>
  </si>
  <si>
    <t>Апробация новой формы  проведения государственной (итоговой) аттетстации выпускников 9 классов, в том числе:</t>
  </si>
  <si>
    <t xml:space="preserve">Реализация комплекса мероприятий профориентационного характера, направленного на повышение имижа рабочих профессий среди выпускников общеобразовательных школ, в том числе:                                                                                                                                                  </t>
  </si>
  <si>
    <t>3.2.3. Реализация комплекса мероприятий по эффективному развитию учреждений профессионального образования и направлений подготовки кадров, в том числе:</t>
  </si>
  <si>
    <t>в соответствии с условиями договора</t>
  </si>
  <si>
    <t>январь-февраль</t>
  </si>
  <si>
    <t>Корнеева Т.Н.</t>
  </si>
  <si>
    <t>Амосова Т.Н.</t>
  </si>
  <si>
    <t>Главное управление по делам ГО и ЧС</t>
  </si>
  <si>
    <t>Злыгостева Л.А.</t>
  </si>
  <si>
    <t>Ройтблат О.В.</t>
  </si>
  <si>
    <t>Милованова Н.Г.</t>
  </si>
  <si>
    <t>Курбаш Е.В.</t>
  </si>
  <si>
    <t>Корнеева Т.Н., Шилков М.А.</t>
  </si>
  <si>
    <t>Пластинина Е.Г.</t>
  </si>
  <si>
    <t>Пластинина Е.Г., Корнеева Т.Н.</t>
  </si>
  <si>
    <t>Пластинина Е.Г., Корнеева Т.Н. , Охременко Н.В.</t>
  </si>
  <si>
    <t>Кудашов Г.Н.</t>
  </si>
  <si>
    <t>«Каникулы» - развитие системы каникулярного времени:</t>
  </si>
  <si>
    <t>«Толерантность» - духовно-нравственное воспитание:</t>
  </si>
  <si>
    <t xml:space="preserve"> - контроль за выполнением условий договора на  поставку  автобусов</t>
  </si>
  <si>
    <t xml:space="preserve">  - заключение договоров (контрактов) на поставку автобусов</t>
  </si>
  <si>
    <t xml:space="preserve">Организация презентаций образовательных учреждений в рамках проведения областных выставок и ярмарок учебных мест учреждений НПО, СПО совместно с департаментом занятости населения (по графику)
</t>
  </si>
  <si>
    <t>5.1.</t>
  </si>
  <si>
    <t>5.2.</t>
  </si>
  <si>
    <t>5.3.</t>
  </si>
  <si>
    <t>Мониторинг  педагогических работников дошкольных и общеобразовательных учреждений по квалификационным категориям, в том числе:</t>
  </si>
  <si>
    <t xml:space="preserve"> 2009                                                август -сентябрь</t>
  </si>
  <si>
    <t xml:space="preserve"> 2008                                                      май</t>
  </si>
  <si>
    <t xml:space="preserve"> 2007 года                             декабрь</t>
  </si>
  <si>
    <t>2008                                             март-апрель</t>
  </si>
  <si>
    <t>2008                                              апрель</t>
  </si>
  <si>
    <t>2008                                                      сентябрь</t>
  </si>
  <si>
    <t>2008-2010                          сентябрь-декабрь</t>
  </si>
  <si>
    <t>2008                                              апрель-декабрь</t>
  </si>
  <si>
    <t>один в квартал</t>
  </si>
  <si>
    <t>январь-апрель</t>
  </si>
  <si>
    <t>апрель -май</t>
  </si>
  <si>
    <t>Подготовка и проведение  совещаний, заседаний, конференций  и других мероприятий,  связанных с реализацией Программы</t>
  </si>
  <si>
    <t>Расходы по цели 5, всего</t>
  </si>
  <si>
    <t>февраль-апрель</t>
  </si>
  <si>
    <t xml:space="preserve"> май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</si>
  <si>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</si>
  <si>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</si>
  <si>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</si>
  <si>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</si>
  <si>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</si>
  <si>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</si>
  <si>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</si>
  <si>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</si>
  <si>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</si>
  <si>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23.1.</t>
  </si>
  <si>
    <t>23.2.</t>
  </si>
  <si>
    <t>23.3.</t>
  </si>
  <si>
    <t>23.4.</t>
  </si>
  <si>
    <t>23.5.</t>
  </si>
  <si>
    <t>23.6.</t>
  </si>
  <si>
    <t>24.</t>
  </si>
  <si>
    <t>25.</t>
  </si>
  <si>
    <t>- формирование  сводной потребности  ученических медалей и бланков строгой отчетности</t>
  </si>
  <si>
    <t>- организация  торгов на закуп ученических медалей и бланков строгой отчетности (подготовка    документации по проведению торгов)</t>
  </si>
  <si>
    <t xml:space="preserve">- участие в    конкурсе   на закуп ученических медалей и бланков строгой отчетности </t>
  </si>
  <si>
    <t>-заключение договоров с поставщиками бланков (медалей)</t>
  </si>
  <si>
    <t>-контроль за  выполнением условий договоров</t>
  </si>
  <si>
    <t>Приобретение бланков строгой отчетности,в том числе:</t>
  </si>
  <si>
    <t>Проведение ежегодной августовской конференции педагогических работников, в том числе:</t>
  </si>
  <si>
    <t>Огородников О.А.</t>
  </si>
  <si>
    <t xml:space="preserve"> разработка  механизма реализации профильных элективных курсов</t>
  </si>
  <si>
    <t xml:space="preserve"> направление рецензированных профильных элективных курсов в территориальные органы управления образованием</t>
  </si>
  <si>
    <t xml:space="preserve"> -приобретение и поставка технологического оборудования в соответствии с унифицированными требованиями к оснащению, в том числе:</t>
  </si>
  <si>
    <t>2.1.9.Стимулирование образовательных учреждений, активно внедряющих инновационные образовательные программы *</t>
  </si>
  <si>
    <t>2.1.10.Содержание гимназий, в том числе:</t>
  </si>
  <si>
    <t xml:space="preserve">2.Областной конкурс «Учитель года» </t>
  </si>
  <si>
    <t>3.Проведение бала «Выпускник »</t>
  </si>
  <si>
    <t xml:space="preserve"> - проведение спортивных мероприятий</t>
  </si>
  <si>
    <t>по данным соцопросов</t>
  </si>
  <si>
    <t>нет данных</t>
  </si>
  <si>
    <t>по подготовке к ЕГЭ</t>
  </si>
  <si>
    <t>по использованию в УВП информационных технологий</t>
  </si>
  <si>
    <t xml:space="preserve"> - Капитальный ремонт в целях приведения в нормативное состояние учебного корпуса ГОУ НПО "Профессиональное училище № 45", с.Дубровное Вагайского района  </t>
  </si>
  <si>
    <t xml:space="preserve">Пресс-конференция  «Реализация в Тюменской области приоритетного национального проекта «Образование», Программы «Основные направления развития образования и науки: итоги года» </t>
  </si>
  <si>
    <t xml:space="preserve">Комментарии, выступления  компетентных специалистов сферы образования, представителей общественности, бизнес-сообщества  по актуальным вопросам реализации Программы </t>
  </si>
  <si>
    <t xml:space="preserve">                          областной бюджет (без ОЦП Сотрудничество) </t>
  </si>
  <si>
    <t xml:space="preserve">                                  из них</t>
  </si>
  <si>
    <t xml:space="preserve">                                 средства областного бюджета </t>
  </si>
  <si>
    <t xml:space="preserve">                                 субвенции федерального бюджета </t>
  </si>
  <si>
    <t xml:space="preserve">                          федеральный бюджет </t>
  </si>
  <si>
    <t xml:space="preserve">                          внебюджетные средства </t>
  </si>
  <si>
    <t xml:space="preserve">                          ОЦП "Сотрудничество"</t>
  </si>
  <si>
    <t xml:space="preserve"> Всего по подпрограмме 1, в том числе:</t>
  </si>
  <si>
    <t xml:space="preserve"> Всего по подпрограмме 2, в том числе:</t>
  </si>
  <si>
    <t xml:space="preserve"> Всего по подпрограмме 3, в том числе:</t>
  </si>
  <si>
    <t xml:space="preserve"> Всего по подпрограмме 4, в том числе:</t>
  </si>
  <si>
    <t xml:space="preserve"> Всего по подпрограмме 5, в том числе:</t>
  </si>
  <si>
    <t>Приложение 2</t>
  </si>
  <si>
    <t>4. Интервью, выступления, публикации, направленные в районные СМИ</t>
  </si>
  <si>
    <t xml:space="preserve">Пресс-конференция «Пути решения проблемы  сиротства в Тюменской области» </t>
  </si>
  <si>
    <t>ДОН, ДИП</t>
  </si>
  <si>
    <t>2008-2010 (ежеквартально)</t>
  </si>
  <si>
    <t>Областная научно-практическая конференция студентов и учащихся ОУ СПО и НПО "Я - специалист"</t>
  </si>
  <si>
    <t>Работа с областными СМИ</t>
  </si>
  <si>
    <t>Проведение регионального конкурса студенческих научных работ</t>
  </si>
  <si>
    <t>2.1.15.Вознаграждение за классное руководство в муниципальных общеобразовательных учреждениях *</t>
  </si>
  <si>
    <t xml:space="preserve"> -подготовка приказа о сетевом графике проведения конкурсных процедур по отбору образовательных программ и педагогических разработок</t>
  </si>
  <si>
    <t xml:space="preserve"> -подготовка информационного письма о проведении конкурса</t>
  </si>
  <si>
    <t xml:space="preserve"> -экспертиза документов, представленных на конкурс </t>
  </si>
  <si>
    <t xml:space="preserve"> -формирование списка победителей</t>
  </si>
  <si>
    <t xml:space="preserve"> -утверждение списка победителей</t>
  </si>
  <si>
    <t xml:space="preserve"> -подведение итогов конкурса</t>
  </si>
  <si>
    <t xml:space="preserve"> -организация проведения торжественной церемонии награждения победеиетелй конкурса</t>
  </si>
  <si>
    <t xml:space="preserve"> -формирование баз данных о современных методиках и технологиях обучения</t>
  </si>
  <si>
    <t xml:space="preserve"> -разработка методических рекомендаций по внедрению современных методик и технологий обучения, электронных образовательных ресурсов</t>
  </si>
  <si>
    <t xml:space="preserve"> -мониторинг внедрения современных методик и технологий обучения, электронных образовательных ресурсов</t>
  </si>
  <si>
    <t xml:space="preserve"> -анализ внедрения современных методик и технологий обучения, электронных образовательных ресурсов</t>
  </si>
  <si>
    <t>- посещение курсов повышения квалификации с целью выявления соответствия заявленной темы и  актуальности содержания</t>
  </si>
  <si>
    <t>Согласно плану ТОГИРРО</t>
  </si>
  <si>
    <t>- корректировка содержания и форм работы по повышению профессионального уровня педагогов</t>
  </si>
  <si>
    <t>- использование Банка при проведении аттестации педагогических работников образовательных учреждений Тюменской области и муниципальных образовательных учреждений на высшую категорию</t>
  </si>
  <si>
    <t>Ежемесячно</t>
  </si>
  <si>
    <t>- сбор данных об учителях победителях</t>
  </si>
  <si>
    <t>- анализ  предоставленной информации</t>
  </si>
  <si>
    <t xml:space="preserve">- издание  методических  разработок, обобщающих опыт учителей победителей  </t>
  </si>
  <si>
    <t xml:space="preserve"> качественного состава  руководителей и  педагогических работников  образовательных учреждений</t>
  </si>
  <si>
    <t>- сбор ведомственной отчетности  о   численном составе  работников  образовательных учреждений</t>
  </si>
  <si>
    <t xml:space="preserve">- сбор контрольных списков педагогических работников образовательных учреждений </t>
  </si>
  <si>
    <t>- сбор штатного расписания образовательных учреждений</t>
  </si>
  <si>
    <t>- анализ  состава руководящих  и педагогических  кадров  образовательных учреждений;</t>
  </si>
  <si>
    <t xml:space="preserve">- анализ  соотношения штатной численности     к  числу   работающих в образовательных учреждениях </t>
  </si>
  <si>
    <t>июнь</t>
  </si>
  <si>
    <t xml:space="preserve"> - подготовка приказа  по итогам конкурса</t>
  </si>
  <si>
    <t>2.4.1.Организация учебного процесса в соответствии с нормами СанПИНа по обеспеченности мебелью (приобретение мебели и мягкого инвентаря)</t>
  </si>
  <si>
    <t>2. Мероприятия по укреплению антитеррористической безопасности (установка систем тревожной сигнализации, видеонаблюдения, ограждение территорий образовательных учреждений, монтаж и установка систем уличного освещения)</t>
  </si>
  <si>
    <r>
      <t xml:space="preserve">2.1.7.Организация работы с одаренными детьми </t>
    </r>
    <r>
      <rPr>
        <b/>
        <i/>
        <sz val="12"/>
        <rFont val="Arial Cyr"/>
        <family val="0"/>
      </rPr>
      <t>,</t>
    </r>
    <r>
      <rPr>
        <b/>
        <i/>
        <sz val="12"/>
        <rFont val="Arial Cyr"/>
        <family val="2"/>
      </rPr>
      <t xml:space="preserve"> в том числе:</t>
    </r>
  </si>
  <si>
    <r>
      <t>Задача 1.1.</t>
    </r>
    <r>
      <rPr>
        <b/>
        <i/>
        <sz val="12"/>
        <rFont val="Arial"/>
        <family val="2"/>
      </rPr>
      <t xml:space="preserve"> Повышение доступности услуг по содержанию и воспитанию детей дошкольного возраста и дошкольной образовательной услуги</t>
    </r>
  </si>
  <si>
    <t>Задача 1.1. Повышение доступности услуг по содержанию и воспитанию детей дошкольного возраста и дошкольной образовательной услуги</t>
  </si>
  <si>
    <t>день</t>
  </si>
  <si>
    <t>Исполнитель: Шепилова Наталья Владимировна</t>
  </si>
  <si>
    <t>Телефон: 24-14-43</t>
  </si>
  <si>
    <t>Согласовано с департаментом информационной политики</t>
  </si>
  <si>
    <t>Директор департамента информационной политики Тюменской области</t>
  </si>
  <si>
    <t>2008-2010                                                                              (июль-декабрь)</t>
  </si>
  <si>
    <t>2008-2010                                                                       (март-апрель)</t>
  </si>
  <si>
    <t>2008-2010                                                                   (апрель)</t>
  </si>
  <si>
    <t>2008-2010                                                       (июнь)</t>
  </si>
  <si>
    <t>2008-2010                                                                          (октябрь-декабрь)</t>
  </si>
  <si>
    <t>2008-2010                                                                               (по плану работы ДОН)</t>
  </si>
  <si>
    <t>2008-2010                                                                (апрель-июнь)</t>
  </si>
  <si>
    <t>2008-2010                                                                   (апрель-сентябрь)</t>
  </si>
  <si>
    <t>-осуществление контроля за организацией летнего отдыха и занятости детей данной категории в летний период</t>
  </si>
  <si>
    <t>2.4.2. Реализация комплекса мер по совершенствованию организации питания учащихся общеобразовательных школ, в том числе:</t>
  </si>
  <si>
    <t>2.5.1.Социальная поддержка детей-сирот и детей, оказавшихся в трудной жизненой ситуации в специальных (коррекционных) учреждениях</t>
  </si>
  <si>
    <t>2.5.2.Организация предоставления общедоступного и бесплатного образования в специальных (коррекционных) образовательных учреждениях</t>
  </si>
  <si>
    <t>Всего на задачу 2.5.</t>
  </si>
  <si>
    <t>Задача 2.5. Создание условий для обучения детей с ограниченными возможностями здоровья</t>
  </si>
  <si>
    <t>1.Противопожарные мероприятия **</t>
  </si>
  <si>
    <t>2.3.3.Реализация Концепции развития воспитания в системе образования Тюменской области (проведение внешкольных мероприятий ), в том числе :</t>
  </si>
  <si>
    <t>2.3.4.Приобретение техники, оборудования и инвентаря образовательным организациям</t>
  </si>
  <si>
    <t>Показатель эффекта. Удельный вес лиц, сдавших единый государственный экзамен, от числа выпускников, участвовавших в едином государственном экзамене</t>
  </si>
  <si>
    <t xml:space="preserve">                                 расходы "Эффективное управление отраслью"</t>
  </si>
  <si>
    <t>№ п/п</t>
  </si>
  <si>
    <t xml:space="preserve"> - формирование  сводной  потребности  в автотранспорте в разрезе общеобразовательных учреждений</t>
  </si>
  <si>
    <t>- разработка  Положения  об областной   олимпиаде</t>
  </si>
  <si>
    <t>5.1.8.Проведение конкурсов на разработку наиболее важных для региона проектов</t>
  </si>
  <si>
    <t>5.1.9.Подбор законченных разработок и содействие использованию достижений науки в экономике и социальной сфере региона</t>
  </si>
  <si>
    <t>5.1.10.Приобретение оборудования для научных организаций</t>
  </si>
  <si>
    <t>5.1. Обобщение положительного опыта организации семейных форм устройства детей-сирот, издание и приобретение методической литературы</t>
  </si>
  <si>
    <t>Подпрограмма 3. "Основные направления развития профессионального образования"</t>
  </si>
  <si>
    <t>1.2.3.Обеспечение предоставления дошкольной образовательной услуги</t>
  </si>
  <si>
    <t>1.3.2. Организация семинаров,круглых столов, мастер-классов по наиболее востребованным вопросам повышения качества и вариативности оказания услуг содержания, воспитания, обучения дошкольников</t>
  </si>
  <si>
    <t>4.1.3.Социальная поддержка детей-сирот в общеобразовательных школах-интернатах</t>
  </si>
  <si>
    <t>2008-2010                                           ноябрь</t>
  </si>
  <si>
    <t>2008-2010                                          декабрь</t>
  </si>
  <si>
    <t>2008-2010                                        декабрь</t>
  </si>
  <si>
    <t>Приложение 6</t>
  </si>
  <si>
    <t>Департамент образования и науки</t>
  </si>
  <si>
    <t xml:space="preserve">Перечень мероприятий областной целевой программы </t>
  </si>
  <si>
    <r>
      <t xml:space="preserve">Генеральный заказчик (координатор)    </t>
    </r>
    <r>
      <rPr>
        <b/>
        <i/>
        <sz val="12"/>
        <rFont val="Arial Cyr"/>
        <family val="0"/>
      </rPr>
      <t>Департамент образования и науки Тюменской области</t>
    </r>
  </si>
  <si>
    <t>Приложение 1</t>
  </si>
  <si>
    <t>Наименование целей, задач, мероприятий</t>
  </si>
  <si>
    <t>2008 год</t>
  </si>
  <si>
    <t xml:space="preserve">2010 год </t>
  </si>
  <si>
    <t>Районные (городские) августовские педагогические конференции</t>
  </si>
  <si>
    <t>Областная конференция молодых исследователей «Шаг в будущее»</t>
  </si>
  <si>
    <t>Распределение средств в составе программы по каждому бюджетополучателю</t>
  </si>
  <si>
    <t>1.Департамент образования и науки Тюменской области</t>
  </si>
  <si>
    <t>2.Главное управление строительства</t>
  </si>
  <si>
    <t>3.Муниципальные образования</t>
  </si>
  <si>
    <t>ИТОГО</t>
  </si>
  <si>
    <t>Учебно-практические семинары департамента образования и науки</t>
  </si>
  <si>
    <t xml:space="preserve">Конкурсный отбор  лучших инновационных школ </t>
  </si>
  <si>
    <t>Конкурсный отбор лучших учителей</t>
  </si>
  <si>
    <t>- количестве  компьютеров, компьютерных классов в образовательных учреждениях,</t>
  </si>
  <si>
    <t>- количестве электронных учебников и используемых технологиях</t>
  </si>
  <si>
    <t>анализ полученных данных</t>
  </si>
  <si>
    <t>включение вопроса в контрольные выезды в образовательные учреждения</t>
  </si>
  <si>
    <t xml:space="preserve">  май –июнь                                </t>
  </si>
  <si>
    <t xml:space="preserve"> в соответствии с условиями договора</t>
  </si>
  <si>
    <t xml:space="preserve">   май                                                                </t>
  </si>
  <si>
    <t xml:space="preserve">  -участие в конкурсе   на  предоставление услуг по подготовке квалифицированных    рабочих  кадров предприятиями и организациями  с последующим трудоустройством</t>
  </si>
  <si>
    <t>октябрь-ноябрь</t>
  </si>
  <si>
    <t>ежеквартально</t>
  </si>
  <si>
    <t xml:space="preserve">Организация и проведение областного конкурса грантовой поддержки школ-центров воспитательной и досуговой работы в микрорайоне, в том числе: </t>
  </si>
  <si>
    <t>-заключение договоров с базовыми вузами на организацию и проведение областной студенческой олимпиады "Интеллект" по циклам дисциплин</t>
  </si>
  <si>
    <t>-проведение церемонии награждения победителей олимпиады</t>
  </si>
  <si>
    <t xml:space="preserve"> -подведение итогов и утверждение списка победителей конкурса</t>
  </si>
  <si>
    <t xml:space="preserve"> -подготовка и проведение церемонии награждения победителей конкурса с участием Губернатора Тюменской области</t>
  </si>
  <si>
    <t>-определение актуальных направлений разрабатываемых проектов</t>
  </si>
  <si>
    <t xml:space="preserve"> -контроль за выполнением условий договора на поставку мебели</t>
  </si>
  <si>
    <t xml:space="preserve">формирование  сводной  потребности в технологическом оборудовании в разрезе  муниципальных образований </t>
  </si>
  <si>
    <t xml:space="preserve">организация  конкурса  по определению поставщиков технологического оборудования </t>
  </si>
  <si>
    <t xml:space="preserve"> участие в конкурсе   по определению поставщиков технологического оборудования </t>
  </si>
  <si>
    <t>2008-2010                                                                                                       (еженедельно)</t>
  </si>
  <si>
    <t xml:space="preserve">Пресс-конференция «Организация и проведение ЕГЭ на территории Тюменской области» </t>
  </si>
  <si>
    <t>2008-2010                                                           (февраль)</t>
  </si>
  <si>
    <t>июль-август</t>
  </si>
  <si>
    <t>Показатель 1. Доля детей с ограниченными возможностями здоровья, получающих все виды образования, в общем количестве детей данной категории</t>
  </si>
  <si>
    <t xml:space="preserve"> - Строительство школы-сада на 102 места (с.Бызово Упоровского р-на)</t>
  </si>
  <si>
    <t xml:space="preserve"> - Строительство школы №15 на 825 мест (г.Тюмень)</t>
  </si>
  <si>
    <t>1.1.4.      Обеспечение расходов по содержанию имущества и укреплению материально-технической базы государственных учреждений дошкольного образования</t>
  </si>
  <si>
    <t xml:space="preserve">5.Строительство детского сада на 50 мест п.Лебедевка Заводоуковский городской округ </t>
  </si>
  <si>
    <t>6.Реконструкция детского сада «Колосок» с.Нижняя Тавда, разработка ПСД</t>
  </si>
  <si>
    <t>7.Строительство детского сада на 140 мест в г.Тобольске, в т.ч.ПСД</t>
  </si>
  <si>
    <t>8.Строительство детского сада на 360 мест в микрорайоне «Тюменский» г.Тюмень, в т.ч. ПД</t>
  </si>
  <si>
    <t>9.Строительство детского сада на 240 мест, 3-5 Заречные микрорайоны г.Тюмень, в т.ч. ПД</t>
  </si>
  <si>
    <t>10.Строительство детского сада на 160 мест в жилом районе «Комарово» г.Тюмень</t>
  </si>
  <si>
    <t>контроль за реализацией профильных элективных курсов общеобразовательными учреждениями</t>
  </si>
  <si>
    <t xml:space="preserve"> совещание при первом заместителе директора департамента Шишкине И.Г. и заместителе директора департамента по общему образованию Чеботарь Л.Г. по вопросу реализации профильных элективных курсов для учащихся 9-11 классов</t>
  </si>
  <si>
    <r>
      <t xml:space="preserve"> С</t>
    </r>
    <r>
      <rPr>
        <b/>
        <i/>
        <sz val="14"/>
        <rFont val="Arial"/>
        <family val="2"/>
      </rPr>
      <t>оциальная поддержка студентам из малообеспеченных семей и талантливой молодежи, в том числе:</t>
    </r>
  </si>
  <si>
    <t>осуществление контроля за прохождением стажировок мастеров производственного обучения в ходе выездных тематических проверок в рамках контрольной деятельности департамента;</t>
  </si>
  <si>
    <t>рассмотрение на совещании с первым заместителем директора департамента Шишкине И.Г. вопроса организации и прохождении стажировок мастеров производственного обучения</t>
  </si>
  <si>
    <t>Формирование системы повышения квалификации педагогических работников образовательных учреждений профессионального образования в сфере информационных технологий</t>
  </si>
  <si>
    <t>ДОН, ОУО, ТОГИРРО</t>
  </si>
  <si>
    <t xml:space="preserve">-  формирование предложений по тематике курсов повышения квалификации и проведения семинаров  для включения в госзадание ТОГИРРО </t>
  </si>
  <si>
    <t>Декабрь-январь</t>
  </si>
  <si>
    <t xml:space="preserve"> - организация курсов повышения квалификации педагогических работников образовательных учреждений профессионального образования, проведение отраслевых семинаров</t>
  </si>
  <si>
    <t>участие в конкурсе  по  определению подрядчика на выполнение работ по капитальному  ( текущему)  ремонту</t>
  </si>
  <si>
    <t>2.1.</t>
  </si>
  <si>
    <t>2.2.</t>
  </si>
  <si>
    <t xml:space="preserve"> - организация   конкурса  по определению поставщиков  оборудования (подготовка технического задания , заявки на конкурс)</t>
  </si>
  <si>
    <t xml:space="preserve">  - участие в конкурсе  по определению поставщиков  оборудования</t>
  </si>
  <si>
    <t xml:space="preserve"> - контроль за выполнением условий договора на  поставку оборудования</t>
  </si>
  <si>
    <t xml:space="preserve"> - организационно-методическое сопровождение работы сельских базовых школ, обобщение и распрортранение опыта</t>
  </si>
  <si>
    <t>организационно-консультативное сопровождение деятельности государственно-общественных форм управления образованием</t>
  </si>
  <si>
    <t>мониторинг деятельности управляющих советов и анализ их эффективности</t>
  </si>
  <si>
    <t>формирование тематики и подготовка информационно-аналитических материалов</t>
  </si>
  <si>
    <t>декабрь-январь</t>
  </si>
  <si>
    <t>разработка механизма предоставления семьям, имеющим детей-инвалидов, часто болеющих детей в возможности получения образования в форме дистанционного обучения через Интернет</t>
  </si>
  <si>
    <t xml:space="preserve">Разработка механизма предоставления семейного сертификата семьям, имеющим детей в возрасте от 1,5 до 7 лет, на право выбора формы дошкольного воспитания детей (домашнее, дошкольное учреждение, частный детский сад, мини-детский сад, группа кратковременного пребывакния) </t>
  </si>
  <si>
    <t>"Организация образования детей в возрасте 5-7 лет"</t>
  </si>
  <si>
    <t>"Результативность работы дошкольного учреждения и качество образовательного процесса"</t>
  </si>
  <si>
    <t>"Развитие новых форм предоставления услуг дошкольного образования в новых социально-экономических условиях"</t>
  </si>
  <si>
    <t>Цель 5.Создание условий для развития и эффективного использования научного потенциала области</t>
  </si>
  <si>
    <t>2.НИОКР</t>
  </si>
  <si>
    <t>2.2.2. Мероприятия по реализации соглашения с областной организацией профсоюза работников народного образования и науки</t>
  </si>
  <si>
    <t>Департамент образования и науки, учреждения НПО,СПО,ВПО</t>
  </si>
  <si>
    <t>Департамент образования и науки, учреждения НПО,ВПО</t>
  </si>
  <si>
    <t>Департамент образования и науки, учреждения СПО,ВПО</t>
  </si>
  <si>
    <r>
      <t>Задача 3.2.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Обеспечение качества профессионального  образования, удовлетворяющего требованиям работодателей</t>
    </r>
    <r>
      <rPr>
        <sz val="12"/>
        <rFont val="Arial"/>
        <family val="2"/>
      </rPr>
      <t xml:space="preserve">
</t>
    </r>
  </si>
  <si>
    <t>3.2.2.Приобретение оборудования, относимого на капитальные вложения, в том числе:</t>
  </si>
  <si>
    <t>- рассмотрение на совещании при первом заместителе директора департамента Шишкине И.Г. вопроса организации и проведения итоговой аттестации</t>
  </si>
  <si>
    <t>- разработка положения о материальном поощрении обучающихся за счет средств работодателей;</t>
  </si>
  <si>
    <r>
      <t xml:space="preserve">- апробация и внедрение механизма 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материального поощрения на базе ПУ № 14, Тюменского железнодорожного колледжа, Тюменского колледжа транспорта </t>
    </r>
  </si>
  <si>
    <t>сентябрь-ноябрь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</si>
  <si>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</si>
  <si>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Разработка и реализация комплексных территориальных программ по организации временной занятости и профессиональной ориентации молодежи на территории муниципальных районов Тюменской области;</t>
  </si>
  <si>
    <t xml:space="preserve">Стимулирование общеобразовательных школ, внедряющих  инновационные образовательные программы, в том числе:  </t>
  </si>
  <si>
    <t>*для  экспертов общественных институтов по проведению экспертизы конкурсных документов;</t>
  </si>
  <si>
    <t>*  для специалистов ОУО , ответственных за проведение  конкурса на муниципальном уровне</t>
  </si>
  <si>
    <t>на одного учителя</t>
  </si>
  <si>
    <t>в сельской местности</t>
  </si>
  <si>
    <t>Всего на задачу 1.2.</t>
  </si>
  <si>
    <t>Всего на задачу 1.3.</t>
  </si>
  <si>
    <t>Департамент образования и науки, ТОГИРРО, органы местного самоуправления</t>
  </si>
  <si>
    <t xml:space="preserve"> - подготовка  распоряжения о выделении средств муниципальным образованиям на проведение противопожарных мероприятий  в учреждениях образования (установка АПС, электромонтажные работы)</t>
  </si>
  <si>
    <t xml:space="preserve"> - мониторинг  использования   средств выделенных на противопожарные мероприятия </t>
  </si>
  <si>
    <t>в том числе по задачам:</t>
  </si>
  <si>
    <t>Целевое значение показателя</t>
  </si>
  <si>
    <t>"Вопросы детской одаренности, организация воспитания ребенка в семье"</t>
  </si>
  <si>
    <t xml:space="preserve"> - заключение государственного контракта с организацией выигравшей конкурс</t>
  </si>
  <si>
    <t xml:space="preserve"> - разработка авторским коллективом БТЭ</t>
  </si>
  <si>
    <t xml:space="preserve"> - контроль за выполнением договорных обязательств</t>
  </si>
  <si>
    <t xml:space="preserve"> - принятие на подоотчет тиража БТЭ</t>
  </si>
  <si>
    <t>автономные некоммерческие организации</t>
  </si>
  <si>
    <t>автономные учреждения</t>
  </si>
  <si>
    <t xml:space="preserve">прочие </t>
  </si>
  <si>
    <t xml:space="preserve">Показатель 2. Доля педагогических работников,имеющих: </t>
  </si>
  <si>
    <t>высшую квалификационную категорию</t>
  </si>
  <si>
    <t>первую квалификационную категорию</t>
  </si>
  <si>
    <t>вторую квалификационную категорию</t>
  </si>
  <si>
    <t xml:space="preserve">Показатель 3. Доля педагогических работников, имеющих </t>
  </si>
  <si>
    <t>высшее педагогическое образование</t>
  </si>
  <si>
    <t>среднее специальное образование</t>
  </si>
  <si>
    <t>3.1.4.Социальная помощь студентам из малообеспеченных семей и поддержка талантливой молодежи</t>
  </si>
  <si>
    <t>5.Программное обеспечение  мероприятий, размножение бланков, нормативной документации</t>
  </si>
  <si>
    <t>3.Проведение учебно-тренировочных сборов кандидатов в сборные команды Тюменской области на федеральный (окружной) и заключительный  этапы Всероссийской олимпиады</t>
  </si>
  <si>
    <t>4.Областная конференция «Шаг в будущее»</t>
  </si>
  <si>
    <t>5.Проведение областной олимпиады учащихся 4-х классов</t>
  </si>
  <si>
    <t>6.Проведение фестивалей и конкурсов художественного творчества</t>
  </si>
  <si>
    <t>3.1.3.Социальная поддержка учащихся и студентов, в том числе:</t>
  </si>
  <si>
    <t xml:space="preserve">1.Стипендии студентам регионально- целевой подготовки </t>
  </si>
  <si>
    <t>3.1.5.Именные стипендии Губернатора Тюменской области</t>
  </si>
  <si>
    <t>Ведение мониторинга состояния физического здоровья (заболеваемость, вакцинация, диспансеризация и т.д.) и физического развития учащихся образовательных учреждений</t>
  </si>
  <si>
    <t xml:space="preserve"> Задача 2.3. Воспитание социально-ответсвенной личности</t>
  </si>
  <si>
    <t>ДОН, ОУ НПО, СПО</t>
  </si>
  <si>
    <t>Обеспечение участия в ежегодной диспансеризации детей-сирот, детей, оставшихся без попечения родителей, находящихся в учреждениях интернатного типа, в том числе:</t>
  </si>
  <si>
    <t xml:space="preserve"> - предоставление списочного состава воспитанников учреждений интернатного типа</t>
  </si>
  <si>
    <t>Организация деятельности лаборатории досуга и социального творчества детей и молодежи на базе АНО ДОД областной «Центр творчества детей и юношества»:</t>
  </si>
  <si>
    <t xml:space="preserve">1-3 октября 2008  </t>
  </si>
  <si>
    <t>6-10 октября 2008</t>
  </si>
  <si>
    <t xml:space="preserve">13-17 октября 2008 </t>
  </si>
  <si>
    <t>20-24 октября 2008</t>
  </si>
  <si>
    <t xml:space="preserve">5-7 ноября 2008 </t>
  </si>
  <si>
    <t>10-14 ноября 2008</t>
  </si>
  <si>
    <t xml:space="preserve">Подготовка доклада на заседание Правительства Тюменской области о реализации областной целевой программы "Основные направления развития образования и науки Тюменской области" на 2008-2010 годы, в том числе: </t>
  </si>
  <si>
    <t>Задача 5.1. Содействие использованию разработанных научно-исследовательских проектов в экономике и социальной сфере региона</t>
  </si>
  <si>
    <t xml:space="preserve">Всего на задачу 3.1   </t>
  </si>
  <si>
    <t>1.ОУ НПО (по сметам)</t>
  </si>
  <si>
    <t>2.Обеспечение ресурсных центров</t>
  </si>
  <si>
    <t>4.ОУ СПО(по сметам учреждений)</t>
  </si>
  <si>
    <t>6.ТГИМЭУи П</t>
  </si>
  <si>
    <t>Всего на задачу 3.2.</t>
  </si>
  <si>
    <t>-подготовка приказа и сметы расходов на  проведение конференции</t>
  </si>
  <si>
    <t>- конкурсный отбор  общеобразовательных учреждений   на областном уровне</t>
  </si>
  <si>
    <t>- заседание областной конкурсной комиссии</t>
  </si>
  <si>
    <t>-формирование списка учреждений,  победивших в конкурсном отборе</t>
  </si>
  <si>
    <t>- утверждение списка учреждений, победивших в конкурсном отборе, Губернатором  области</t>
  </si>
  <si>
    <t xml:space="preserve"> - подготовка распоряжения о выделении средств на капитальный ремонт муниципальных учреждений образования </t>
  </si>
  <si>
    <t>формирование и утверждение государственного задания на предоставление высшего профессионального образования (ТГИМЭУП)</t>
  </si>
  <si>
    <t>установление контрольных цифр приема по программам ВПО (подготовка приказа департамента) и доведение до ТГИМЭУП</t>
  </si>
  <si>
    <t>согласование правил приема в ТГИМЭУП</t>
  </si>
  <si>
    <t>контроль за организацией приема ТГИМЭУП</t>
  </si>
  <si>
    <t>осуществление мониторинга образовательной  деятельности ТГИМЭУП (прием,выпуск, контингент, выпуск специалистов)</t>
  </si>
  <si>
    <t>ежемесячно, на первое число месяца</t>
  </si>
  <si>
    <t xml:space="preserve">                    ежеквартально,       до 20 числа месяца, следующего за отчетным периодом</t>
  </si>
  <si>
    <t xml:space="preserve"> организация работы по обеспечению трансляций видео и радиоматериалов с телекомпанией Регион;</t>
  </si>
  <si>
    <t>2008                                          июнь</t>
  </si>
  <si>
    <t>- организация работы Советов директоров образовательных учреждений начального и среднего профессионального образования по пропаганде рабочих профессий каждого образовательного учреждения (издание буклетов, рекламных проспектов)</t>
  </si>
  <si>
    <t>2008-2010                                  апрель-май</t>
  </si>
  <si>
    <t>Социальная поддержка учащихся и студентов, в том числе:</t>
  </si>
  <si>
    <t>- ведение мониторинга предоставления несовершеннолетним, освободившимся из учреждений исполнения наказания, возможности в получении профессионального образования в соответствии с потребностями рынка труда и дальнейшего трудоустройства</t>
  </si>
  <si>
    <t>- организация работы по обеспечению участия обучающихся учреждений среднего и начального профессионального образования в тестировании на выявление немедицинского потребления наркотических веществ</t>
  </si>
  <si>
    <t>сентябрь-декабрь</t>
  </si>
  <si>
    <t xml:space="preserve">-расчет финансирования социальной  поддержки в разрезе учебных заведений </t>
  </si>
  <si>
    <t>- сбор заявок от учебных заведений на финансирование социальной поддержки</t>
  </si>
  <si>
    <t>- контроль за перечислением финансовых средств в образовательные учреждения</t>
  </si>
  <si>
    <t>- сбор отчетов образовательных учреждений по использованию финансовых средств, выделенных на оказание социальной поддержки, анализ  использования средств , выделенных  на социальную  поддержку в разрезе образовательных учреждений  и направлений расходов</t>
  </si>
  <si>
    <t>- подготовка материалов для рассмотрения на заседании комиссии департамента  по рассмотрению заявлений  малообеспеченной  и талантливой молодежи   на оказание  социальной поддержки</t>
  </si>
  <si>
    <t>- оформление служебных записок на перечисление финансовых средств, выделенных студентам из малообеспеченных семей и на поддержку талантливой молодежи в соответствии с решением комиссии</t>
  </si>
  <si>
    <t>- расчет финансирования  стипендиального обеспечения  именных стипендиатов Губернатора Тюменской области в разрезе образовательных учреждений</t>
  </si>
  <si>
    <t>- подготовка служебной записки на перечисление денежных средств Именным стипендиатам в разрезе учебных заведений</t>
  </si>
  <si>
    <t>ГУС - главное управление строительства</t>
  </si>
  <si>
    <t>- оформление конкурсной заявки в управление Госзакупок на организацию и проведение открытого конкурса на предоставление начального и среднего профессионального образования</t>
  </si>
  <si>
    <t xml:space="preserve"> - Технология разработки и оформления разноуровневых научно-исследовательскихи социальных проектов в учрежденииях дополнительного образования детей и молодежи</t>
  </si>
  <si>
    <t xml:space="preserve"> -организация конкурса   по определению поставщика услуг </t>
  </si>
  <si>
    <t>июль-ноябрь</t>
  </si>
  <si>
    <t>апрель-ноябрь</t>
  </si>
  <si>
    <t>июнь-октябрь</t>
  </si>
  <si>
    <t xml:space="preserve"> Всероссийская олимпиада по химии и политологии</t>
  </si>
  <si>
    <t>Задача 2.4. Сохранение и укрепление здоровья обучающихся</t>
  </si>
  <si>
    <r>
      <t>Задача 3.2.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Обеспечение качества профессионального  образования, удовлетворяющего требованиям работодателей</t>
    </r>
    <r>
      <rPr>
        <sz val="14"/>
        <rFont val="Arial"/>
        <family val="2"/>
      </rPr>
      <t xml:space="preserve">
</t>
    </r>
  </si>
  <si>
    <t xml:space="preserve"> Итого по Подпрограмме  5 "Основные направления развития науки".</t>
  </si>
  <si>
    <t xml:space="preserve"> - анализ полученного эффекта от поставки автобусов (анализ ообеспеченности  учреждений образования автобусами для подвоза детей  с учетом поставки  в текущем году)</t>
  </si>
  <si>
    <t>4.1. Организация  летнего отдыха детей-сирот и детей, оставшихся без попечения родителей, в том числе в лагерях труда и на базе учреждений интернатного типа</t>
  </si>
  <si>
    <t>сбор данных о количнстве детей первой и второй групп здоровья в общей численности учащихся общеобразовательных учреждений</t>
  </si>
  <si>
    <t>Популяризация здорового образа жизни</t>
  </si>
  <si>
    <t>проведение в образовательных учреждениях наглядно-агитационных мероприятий</t>
  </si>
  <si>
    <t>Обеспечение доступности получения образовательных услуг детям с ограниченными возможностями здоровья</t>
  </si>
  <si>
    <t>формирование региональной базы даных детей с ограниченными возможностями здоровья</t>
  </si>
  <si>
    <t>август-сентябрь</t>
  </si>
  <si>
    <t>Мониторинг дополнительно вводимых мест для образования детей дошкольного возраста, в т.ч.мест, созданных и введенных в эксплуатацию в результате строительства новых дошкольных учреждений и реконструкции зданий детских садов, используемых не по назначению</t>
  </si>
  <si>
    <t>Разработка методических рекомендаций  "Механизмы стимулирования развития различных форм предоставления дошкольного образования и расширения спектра образовательных услуг для детей дошкольного возраста"</t>
  </si>
  <si>
    <t xml:space="preserve">Организация эксперимента по апробации и внедрению программы предшкольного образования "12 месяцев" </t>
  </si>
  <si>
    <t>Цель 2. Предоставление доступного  образования, соответствующего государственным стандартам, обеспечивающего сохранение здоровья и снижение уровня асоциальных проявлений среди обучающихся.</t>
  </si>
  <si>
    <t>«Прямая линия» по вопросам  приема абитуриентов в учреждения профессионального образования  с участием специалистов департамента</t>
  </si>
  <si>
    <t>«Прямая линия»  по вопросам  подготовки образовательных учреждений к новому учебному году с участием специалистов департамента</t>
  </si>
  <si>
    <t>по мере появления информационных поводов</t>
  </si>
  <si>
    <t>по плану работы ДОН</t>
  </si>
  <si>
    <t>Размещение анонсов мероприятий, пресс-релизов, информационных материалов, нормативно-правовых актов и др. информации,  касающейся реализации Программы</t>
  </si>
  <si>
    <t>ДИП - департамент информационной политики</t>
  </si>
  <si>
    <t>ТОГИРРО - Тюменский областной государственный институт развития регионального образования</t>
  </si>
  <si>
    <t>ТГУ - Тюменский государственный университет</t>
  </si>
  <si>
    <t>2008-2010                                                               (по плану работы ДОН)</t>
  </si>
  <si>
    <t xml:space="preserve"> оказание необходимых консультаций по оформлению заявок для участия в конкурсе на оказание услуг по предоставлению начального и среднего профессионального образования</t>
  </si>
  <si>
    <t xml:space="preserve"> -сбор отчетности по выполнению государственного заказа и комплектованием  образовательных организаций начального и среднего профессионального образования</t>
  </si>
  <si>
    <t>июнь-сентябрь, на 1 и15 число месяца</t>
  </si>
  <si>
    <t xml:space="preserve">  мониторинг сохранности  контингента обучающихся образовательных учреждений профессионального образования</t>
  </si>
  <si>
    <t xml:space="preserve">  мониторинг обучающихся, систематически пропускающих занятия </t>
  </si>
  <si>
    <t xml:space="preserve">  мониторинг трудоустройства и закрепляемости выпускников образовательных учреждений профессионального образования на предприятиях (на основе анализа данных государственной статистической отчетности и приложений к ним, представляемой образовательными учреждениями в информационно-аналитический отдел)</t>
  </si>
  <si>
    <t>октябрь,январь</t>
  </si>
  <si>
    <t>ДОН, ОУ НПО и СПО</t>
  </si>
  <si>
    <t xml:space="preserve"> - свод и анализ выполненных мероприятий Программы, предусмотренных сетевым графиком</t>
  </si>
  <si>
    <t>Создание единого информационно-образовательного пространства, обеспечивающего самореализацию его участников в условиях сельской школы на базе МОУ Онохинская СОШ Тюменского района:</t>
  </si>
  <si>
    <r>
      <t xml:space="preserve"> </t>
    </r>
    <r>
      <rPr>
        <b/>
        <i/>
        <sz val="14"/>
        <rFont val="Arial"/>
        <family val="2"/>
      </rPr>
      <t>Контроль за выполнением Постановления</t>
    </r>
    <r>
      <rPr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>Администрации Тюменской области от 20 апреля 2004 года № 32-пк "О мерах по организации предоставления дошкольного образования"</t>
    </r>
  </si>
  <si>
    <t>2008-2010                                                                             (июль-декабрь)</t>
  </si>
  <si>
    <t>Подготовка профессиональных кадров (предоставление образования):</t>
  </si>
  <si>
    <t>Организация и проведение курсов повышения квалификации для специалистов сферы дополнительного образования и воспитания, заместителей директоров по воспитательной работе образовательных учреждений системы начального и среднего профессионального образования, классных руководителей по темам, в том числе:</t>
  </si>
  <si>
    <t>14-24 января 2008</t>
  </si>
  <si>
    <t xml:space="preserve">14-24 апреля 2008 </t>
  </si>
  <si>
    <t>12-22 мая 2008</t>
  </si>
  <si>
    <t>24 ноября - 04 декабря 2008</t>
  </si>
  <si>
    <t xml:space="preserve">9-11 января 2008 </t>
  </si>
  <si>
    <t>23-24января 2008; 20-21 февраля 2008</t>
  </si>
  <si>
    <t>30-31 январь 2008</t>
  </si>
  <si>
    <t>Взаимодействие семьи и школы в воспитании несовершеннолетних группы особого внимания, Исетский район</t>
  </si>
  <si>
    <t xml:space="preserve">февраль </t>
  </si>
  <si>
    <t>Обновление содержания воспитательной деятельности общего и дополнительного образования в условиях реализации ПНПО:</t>
  </si>
  <si>
    <t>г. Тобольск</t>
  </si>
  <si>
    <t xml:space="preserve">21-30 апреля 2008 </t>
  </si>
  <si>
    <t xml:space="preserve">Сорокинский ; Нижнетавдинский район; </t>
  </si>
  <si>
    <t xml:space="preserve">2-13 июня 2008 </t>
  </si>
  <si>
    <t>Ярковский район</t>
  </si>
  <si>
    <t xml:space="preserve">26 августа 2008  </t>
  </si>
  <si>
    <t xml:space="preserve">г.Тюмень </t>
  </si>
  <si>
    <t xml:space="preserve">6-15 октября 2008 </t>
  </si>
  <si>
    <t xml:space="preserve">Юргинский район </t>
  </si>
  <si>
    <t xml:space="preserve">24 марта -03 апреля 2008  </t>
  </si>
  <si>
    <t>14-15 октября 2008</t>
  </si>
  <si>
    <t>Осуществление контроля за деятельностью образовательных организаций, оказывающих дополнительные образовательные услуги в рамках муниципального заказа, в том числе по районам:</t>
  </si>
  <si>
    <t>Осуществление контроля за ведением банка данных несовершеннолетних и семей, подлежащих учету, в том числе по районам:</t>
  </si>
  <si>
    <t>Работа с базой банка данных по осуществлению контроля в части принятия результативных мер в отношении несовершеннолетних и семей</t>
  </si>
  <si>
    <t>Чигрина Л.П.</t>
  </si>
  <si>
    <t>ДСМП, ДОН, ТОГИРРО,</t>
  </si>
  <si>
    <t>ДСМП, ДОН, ТОГИРРО, АНО ДОД областной"Центр творчества детей и юношества"</t>
  </si>
  <si>
    <t>- проведение семинаров руководителей   специальных  (коррекционных) школ, школ-интернатов и учреждений начального профессионального образования</t>
  </si>
  <si>
    <t xml:space="preserve"> сентябрь</t>
  </si>
  <si>
    <t>Надейкина Т.В., Анисимова О.А.</t>
  </si>
  <si>
    <t xml:space="preserve"> - подготовка приказа о проведении конкурса</t>
  </si>
  <si>
    <t xml:space="preserve"> -подведение итогов конкурса, оформление приказов по утверждению победителей</t>
  </si>
  <si>
    <t>Организация и проведение областного конкурса на лучшую организацию летнего отдыха среди образовательных учреждений, в том числе:</t>
  </si>
  <si>
    <t>Организация и проведение областного конкурса «Безопасное колесо», в том числе:</t>
  </si>
  <si>
    <t>Организация и проведение областных соревнований «Школа безопасности», в том числе:</t>
  </si>
  <si>
    <t xml:space="preserve"> - проведение областного конкурса грантовой поддержки школ-центров воспитательной и досуговой работы в микрорайоне </t>
  </si>
  <si>
    <t xml:space="preserve">  - подготовка  приказа по итогам конкурса</t>
  </si>
  <si>
    <t>май, ноябрь</t>
  </si>
  <si>
    <t>-заключение договоров на подготовку и проведение конференций и договоров на издание литературы</t>
  </si>
  <si>
    <t>заключение договоров с подрядчиками на проведение капитального (текущего) ремонта учреждений профессионального образования  по результатам  проведенных   конкурсов</t>
  </si>
  <si>
    <t xml:space="preserve">контроль за ходом проведения капитального ремонта ОУ НПО, СПО,ВПО </t>
  </si>
  <si>
    <t>ДОН,НПО,СПО,ТОГИРРО</t>
  </si>
  <si>
    <t>ДОН,НПО,СПО</t>
  </si>
  <si>
    <t>анализ  отзывовот предприятий  о пройденных стажировках;</t>
  </si>
  <si>
    <t>ДОН,  ДСМП,  ОУ НПО, СПО,ВПО</t>
  </si>
  <si>
    <t>ДОН,НПО,СПО,ТОГИРРО,ДСМП</t>
  </si>
  <si>
    <t>Сотникова Т.А.</t>
  </si>
  <si>
    <t>Лебедева Н.А.</t>
  </si>
  <si>
    <t xml:space="preserve"> подведение итогов конкурса </t>
  </si>
  <si>
    <t>Контроль за прохождением курсовой подготовки педагогических кадров образовательных учреждений и организаций, в том числе:</t>
  </si>
  <si>
    <t xml:space="preserve">подготовка отчета, рекомендаций к принятию управленческих решений </t>
  </si>
  <si>
    <t>внесение изменений  в банк данных педагогов Тюменской области</t>
  </si>
  <si>
    <t xml:space="preserve">Контроль за ведением Персонифицированного банка данных педагогов Тюменской области </t>
  </si>
  <si>
    <t>2008-2010                                            декабрь</t>
  </si>
  <si>
    <t>май-октябрь</t>
  </si>
  <si>
    <t xml:space="preserve"> подготовка отчета, рекомендаций для принятия управленческих решений</t>
  </si>
  <si>
    <t>Формирование механизма накопительной системы переподготовки педагогических кадров, в том числе:</t>
  </si>
  <si>
    <t>внедрение механизма накопительной системы переподготовки педагогических кадров</t>
  </si>
  <si>
    <t>3. Мероприятия в рамках Программы с участием СМИ</t>
  </si>
  <si>
    <t>5. Комментарии специалистов, публикации (ТВ, радио, печатные СМИ)</t>
  </si>
  <si>
    <t>3.2.9.Разработка модели непрерывного образования в сфере культуры и искусств и совершенствование методического обеспечения многоуровнего образовательного комплекса</t>
  </si>
  <si>
    <t>Разработка модели непрерывного образования в сфере культуры и искусств и совершенствование методического обеспечения многоуровнего образовательного комплекса</t>
  </si>
  <si>
    <t>организация  конкурса на предоставление услуг разработке модели непрерывного образования в сфере культуры и искусств и совершенствование методического обеспечения многоуровнего образовательного комплексад(подготовка технических заданий, конкурсных заявок)</t>
  </si>
  <si>
    <t>оценка эффективности механизма накопительной системы переподготовки педагогических кадров</t>
  </si>
  <si>
    <t xml:space="preserve"> -подготовка приказа  на формирование состава делегации Тюменской области и сметы расходов на участие в Кремлевской елке</t>
  </si>
  <si>
    <t>Филоненко Т.Н.</t>
  </si>
  <si>
    <t>Разработка программы по совершенствованию организации школьного питания</t>
  </si>
  <si>
    <t>организация деятельности  рабочей группы по реализации комплекса мер (подготовка приказа, проведение заседаний рабочей группы)</t>
  </si>
  <si>
    <t>ежеквартально, до 15 числа месяца, следующего за отчетным периодом</t>
  </si>
  <si>
    <t>формирование предложений по соершенствованию организации питания школьников</t>
  </si>
  <si>
    <t>2008 декабрь</t>
  </si>
  <si>
    <t>организация контроля за выполнением требований</t>
  </si>
  <si>
    <t>Филоненко Т.Н.,Ройтблат</t>
  </si>
  <si>
    <t>Филоненко Т.Н.,Пономарева М.В.</t>
  </si>
  <si>
    <t>2008                                            сентябрь-ноябрь</t>
  </si>
  <si>
    <t>2009                                           январь</t>
  </si>
  <si>
    <t>формирование заявки  на обучение в учреждениях НПО,СПО по специальности "Повар"</t>
  </si>
  <si>
    <t>2009 апрель</t>
  </si>
  <si>
    <t>в течение года, согласно графику АНО "Центр технологического контроля"</t>
  </si>
  <si>
    <t>Филоненко Т.Н.,Анисимова О.А., Ройтблат О.В.</t>
  </si>
  <si>
    <t>Филоненко Т.Н.,Анисимова О.А.</t>
  </si>
  <si>
    <t xml:space="preserve"> участие в обучающих семинарах АНО «Центр технологического контроля»;</t>
  </si>
  <si>
    <t>АНО "Центр технологического контроля"</t>
  </si>
  <si>
    <t>2008                                              ноябрь</t>
  </si>
  <si>
    <t>Организация контроля за сроками выполнения программных мероприятий по совершенствованию организации питания школьников</t>
  </si>
  <si>
    <t>ежеквартально, до 20 числа месяца, следующего за отчетным периодом</t>
  </si>
  <si>
    <t>Популяризация принципов здорового питания для учащихся и их родителей, в том числе:</t>
  </si>
  <si>
    <t>мониторнг количества дней, пропущенных по болезни на одного обучающегося</t>
  </si>
  <si>
    <t>подготовка методических рекомендаций</t>
  </si>
  <si>
    <t>Филоненко Т.Н., Ройтблат О.В.</t>
  </si>
  <si>
    <t>июнь-август</t>
  </si>
  <si>
    <t>подготовка методических пособий для учащихся и их родителей</t>
  </si>
  <si>
    <t>участие во Всероссийском конкурсе "Школа территория здоровья"</t>
  </si>
  <si>
    <t>проведение областного этапа конкурса</t>
  </si>
  <si>
    <t>подготовка конкурсных документов на Всероссийский эпат конкурса</t>
  </si>
  <si>
    <t>подготовка информационного письма о проведении областного этапа конкурса</t>
  </si>
  <si>
    <t>проведение мониторинга численности детей с ограниченными возможностями здоровья дошкольного и школьного возраста</t>
  </si>
  <si>
    <t>Глухих Н.В.</t>
  </si>
  <si>
    <t>Формирование приоритетных принципов решения вопросов укрепления материально-технической базы образовательных учреждений</t>
  </si>
  <si>
    <t>2008-2010октябрь</t>
  </si>
  <si>
    <t>Чеботарь Л.Г.</t>
  </si>
  <si>
    <t xml:space="preserve"> -участие в  конкурсе  на оказание услуг   в проведении областной студенческой олимпиады  по циклам дисциплин</t>
  </si>
  <si>
    <t xml:space="preserve"> -подготовка Распоряжения Правительства Тюменской области "О выделении средств на организацию летних лагерей труда и отдыха в учреждениях интернатного типа"</t>
  </si>
  <si>
    <t>ДСМП,ДОН</t>
  </si>
  <si>
    <t>-формирование сводной потребности  в технике, оборудовании, инвентаре</t>
  </si>
  <si>
    <t>- организация  конкурса  на закуп услуг по  поставке  техники, оборудования, инвентаря (подготовка технического задания, заявки на конкурс)</t>
  </si>
  <si>
    <t>-участие в конкурсе  на закуп услуг по  поставке  техники, оборудования, инвентаря</t>
  </si>
  <si>
    <t>- заключение договоров с поставщиками</t>
  </si>
  <si>
    <t>-контроль за исполнением условий договора</t>
  </si>
  <si>
    <t xml:space="preserve">   март</t>
  </si>
  <si>
    <t xml:space="preserve"> май -июнь</t>
  </si>
  <si>
    <t xml:space="preserve">торжественное награждение победителей конкурса </t>
  </si>
  <si>
    <t>Развитие сети сельских базовых школ:</t>
  </si>
  <si>
    <t>Значение определяется с учётом полномасштабного внедрения информационных технологий и оптимальной организации образовательного процесса</t>
  </si>
  <si>
    <t>Значение определяется с учётом достижения оптимальной структуры штатного расписания, соответствующего прогнозируемой динамики численности учащихся</t>
  </si>
  <si>
    <t xml:space="preserve">III слет - конкурс лучших студенческих групп вузов УРФО </t>
  </si>
  <si>
    <t xml:space="preserve"> организация   конкурса на оказание услуг  по  разработке наиболее важных для региона проектов</t>
  </si>
  <si>
    <t>- участие в  конкурсе  на оказание услуг  по  разработке наиболее важных для региона проектов</t>
  </si>
  <si>
    <t>январь- февраль</t>
  </si>
  <si>
    <t xml:space="preserve"> февраль-март</t>
  </si>
  <si>
    <t>Осуществление подбора законченных разработок и содействие использованию достижений науки в экономике и социальной сфере региона, в том числе:</t>
  </si>
  <si>
    <t>Проведение конкурсов на разработку наиболее важных для региона проектов, в том числе:</t>
  </si>
  <si>
    <t xml:space="preserve">январь </t>
  </si>
  <si>
    <t xml:space="preserve"> -контроль за выполнением условий договора на поставку школьных учебников</t>
  </si>
  <si>
    <t xml:space="preserve"> - анализ приведения материально-технической базы учреждений образования  в нормативное состояние с учетом поставки  школьных учебников</t>
  </si>
  <si>
    <t xml:space="preserve"> -заключение договоров с загородными оздоровительными лагерями</t>
  </si>
  <si>
    <t>Значение определяется с учётом прогнозируемой динамики прироста численности детей и при условии развития всех моделей организации дошкольного образования</t>
  </si>
  <si>
    <t>Конкурс на соискание грантов губернатора ТО на разработку научно-исследовательских проектов</t>
  </si>
  <si>
    <t>Областной конкурс программ общеобразовательных учреждений по патриотическому воспитанию</t>
  </si>
  <si>
    <t>Областной конкурс творческих работ  школьников и студентов «Твоя территория независимости»</t>
  </si>
  <si>
    <t xml:space="preserve">апрель                                       </t>
  </si>
  <si>
    <t xml:space="preserve">   март                                                     </t>
  </si>
  <si>
    <t xml:space="preserve">  декабрь                                             </t>
  </si>
  <si>
    <t xml:space="preserve">май                                                               </t>
  </si>
  <si>
    <t>4.ОУ  СПО(за счет других вопросов в области образования)</t>
  </si>
  <si>
    <t>5.ОУ  СПО(по сметам учреждений)</t>
  </si>
  <si>
    <t>6.ОУ  ВПО (за счет других вопросов в области образования)</t>
  </si>
  <si>
    <t xml:space="preserve">4.Проведение семинаров, совещаний, конференций </t>
  </si>
  <si>
    <t>4. Социальная поддержка детей-сирот и детей, оставшихся без попечения родителей</t>
  </si>
  <si>
    <t>Нежелание родителей водить детей в образовательное учреждение по объективным причинам (отдаленное  образовательное учреждение и др.)</t>
  </si>
  <si>
    <t>Средний риск (в зависимости от степени отклоненеий в развитии с учетом наличия медицинских заключений в части возможности получения образования)</t>
  </si>
  <si>
    <t>Высокий риск ( в зависимости от общей саниатрно-эпидимиологической ситуации, наличия эпидемий, вспышек вирусных заболеваний)</t>
  </si>
  <si>
    <t xml:space="preserve">изменения  демографической ситуации </t>
  </si>
  <si>
    <t>отсутствует</t>
  </si>
  <si>
    <t>Разработка и внедрение различных моделей обеспечения равных стартовых возможностей детей для обучения в начальной школе: - группы полного дня для детей дошкольного возраста на базе образовательных учреждений (модель № 1);                                                                                    - группы кратковременного пребывания для детей старшего дошкольного возраста на базе образовательных учреждений разных типов, учреждений культуры и родительских сообществ (модель № 2);                                                                                           -семейное образование (модель № 3)</t>
  </si>
  <si>
    <t>2009                                      сентябрь-декабрь</t>
  </si>
  <si>
    <t xml:space="preserve">2009                                      декабрь </t>
  </si>
  <si>
    <t>2009                                         декабрь</t>
  </si>
  <si>
    <t>2008-2010                              август</t>
  </si>
  <si>
    <t xml:space="preserve">  2008-2010                                           апрель-май                                            </t>
  </si>
  <si>
    <t>2008                                         октябрь</t>
  </si>
  <si>
    <t xml:space="preserve">2009                                                    февраль </t>
  </si>
  <si>
    <t>2008-2010                             сентябрь</t>
  </si>
  <si>
    <t>2009                                           май</t>
  </si>
  <si>
    <t>2008-2010                                сентябрь</t>
  </si>
  <si>
    <t xml:space="preserve">2008-2010                              сентябрь                  </t>
  </si>
  <si>
    <t>2008-2010                                       август</t>
  </si>
  <si>
    <t xml:space="preserve">2008-2010                                   ежегодно                      </t>
  </si>
  <si>
    <t>2008                             сентябрь- октябрь</t>
  </si>
  <si>
    <t xml:space="preserve">  2008-2010                                            май - июнь                                          </t>
  </si>
  <si>
    <t>2008-2010                                      июнь</t>
  </si>
  <si>
    <t xml:space="preserve"> проведение областного конкурса «Учитель года»  </t>
  </si>
  <si>
    <t>Осуществление мониторинга:</t>
  </si>
  <si>
    <t xml:space="preserve">  -численного состава работающих  в образовательных учреждениях;</t>
  </si>
  <si>
    <t>4.1.6.Социальная поддержка детей-сирот и детей, оставшихся без попечения родителей, переданных на патронатное воспитание в семьи</t>
  </si>
  <si>
    <t xml:space="preserve"> - формирование  сводной  потребности учебно-наглядных пособий и оборудования в разрезе  муниципальных образований (образовательных учреждений)</t>
  </si>
  <si>
    <t>контроль за выполнением условий договора</t>
  </si>
  <si>
    <t>5. Мероприятия организационного характера</t>
  </si>
  <si>
    <t>2.1.3.Устранение аварийных ситуаций **</t>
  </si>
  <si>
    <t>1.1.1.Обеспечение расходов по содержанию имущества и укреплению материально-технической базы государственных учреждений дошкольного образования г.Тюмени и г.Тобольска</t>
  </si>
  <si>
    <t>1.1.2.Социальная поддержка семей, имеющих детей, в отношении содержания детей в организациях, оказывающих услуги по обучению, воспитанию и уходу за детьми дошкольного возраста</t>
  </si>
  <si>
    <t>1.1.3.Компенсация части родительской платы</t>
  </si>
  <si>
    <t xml:space="preserve">1.2.1.Строительство детских дошкольных организаций, в том числе: </t>
  </si>
  <si>
    <t>6.Приобретение бланков строгой отчетности</t>
  </si>
  <si>
    <t>определение перечня дисциплин олимпиады</t>
  </si>
  <si>
    <t>-организация работы оргкомитета по подготовке и проведению олимпиады</t>
  </si>
  <si>
    <t>-организация   конкурса  на оказание услуг в проведении областной студенческой олимпиады  по циклам дисциплин (подготовка технических заданий, заявка на конкурс)</t>
  </si>
  <si>
    <t>Приобретение оборудования для научных организаций,в том числе:</t>
  </si>
  <si>
    <t>ежегодно</t>
  </si>
  <si>
    <t>подготовка приказа и сметы расходов на проведение спартакиады</t>
  </si>
  <si>
    <t>1.6.</t>
  </si>
  <si>
    <t>7.Проведение ежегодной августовской конференции</t>
  </si>
  <si>
    <t>2.Централизованные средства на капитальный ремонт ОУ НПО</t>
  </si>
  <si>
    <t>3.ОУ НПО (по сметам учреждений)</t>
  </si>
  <si>
    <t xml:space="preserve"> -проведение конкурса на соискание грантов Губернатора области на разработку научно-исследовательских проектов</t>
  </si>
  <si>
    <t xml:space="preserve"> -определение направлений проведения конкурса на соискание грантов Губернатора области на разработку научно-исследовательских проектов</t>
  </si>
  <si>
    <t xml:space="preserve"> -организация   конкурса на оказание услуг   по проведению  конкурса на соискание грантов Губернатора области на разработку научно-исследовательских проектов (подготовка технического задания, заявка на конкурс )</t>
  </si>
  <si>
    <t>Задача 1.3. Повышение образовательного  уровня и уровня  квалификации педагогичских работников</t>
  </si>
  <si>
    <t>ДОН,ТОГИРРО</t>
  </si>
  <si>
    <t>Цель 1. Создание условий для развития детей дошкольного возраста</t>
  </si>
  <si>
    <t>И.Н. Лысакова</t>
  </si>
  <si>
    <t>Инициирование и организация  интервью, выступлений глав районов, руководителей муниципальных органов управления образованием в районных СМИ по вопросам реализации Программы</t>
  </si>
  <si>
    <t>Работа с районными (городскими) СМИ</t>
  </si>
  <si>
    <t xml:space="preserve">2008-2010             </t>
  </si>
  <si>
    <t>2008-2010                 (январь-март)</t>
  </si>
  <si>
    <t>Показатель 2. Доля общеобразовательных учреждений, систематически использующих в учебно-воспитательном процессе информационные технологии</t>
  </si>
  <si>
    <t>Показатель 3. Численность учащихся, приходящихся на одного работающего в государственных (муниципальных) общеобразовательных учреждениях, в том числе:</t>
  </si>
  <si>
    <t>Показатель 4. Средняя наполняемость классов в государственных (муниципальных) общеобразовательных учреждениях</t>
  </si>
  <si>
    <t>снижение к уровню предыдущего года</t>
  </si>
  <si>
    <t>Показатель эффекта. Доля выпускников дошкольных организаций, владеющих базовыми знаниями для продолжения обучения в общеобразовательных учреждениях</t>
  </si>
  <si>
    <t xml:space="preserve"> подготовка и внедрение унифицированной формы запроса для мониторинга обеспеченности учебно-наглядными пособиями и оборудованием</t>
  </si>
  <si>
    <t>подготовка предложений по распределению учебно-наглядных пособий и оборудования с учетом приоритетных направлений развития общего образования</t>
  </si>
  <si>
    <t xml:space="preserve"> - организация   конкурса  по определению поставщиков учебно-наглядных пособий и оборудования</t>
  </si>
  <si>
    <t xml:space="preserve">  - участие в конкурсе  по определению поставщиков учебно-наглядных пособий и оборудования</t>
  </si>
  <si>
    <t xml:space="preserve">  - заключение договоров (контрактов) на поставку  учебно-наглядных пособий и оборудования</t>
  </si>
  <si>
    <t xml:space="preserve"> - контроль за выполнением условий договора на поставку учебно-наглядных пособий и оборудования </t>
  </si>
  <si>
    <t>ПереладовГ.А., Полевщикова О.Н.</t>
  </si>
  <si>
    <t>июнь-декабрь</t>
  </si>
  <si>
    <t>июль-октябрь</t>
  </si>
  <si>
    <t xml:space="preserve"> июль - октябрь</t>
  </si>
  <si>
    <t xml:space="preserve"> -обеспечение взаимодействия общеобразовательных учреждений и территориальных учреждений профессионального образования (разработка методических рекомендаций по организации профориентационной работы, создание кабинетов профориентации, отражение в планах работы школ взаимодействия с учреждениями профессионального образования)</t>
  </si>
  <si>
    <t>Проведение конкурса образовательных программ и педагогичсеких разработок, претендующих на грантовую поддержку, в том числе:</t>
  </si>
  <si>
    <t>подведение итогов конкурса</t>
  </si>
  <si>
    <t xml:space="preserve"> - разработка  Положения о проведении конкурса</t>
  </si>
  <si>
    <t>подготовка приказа и сметы на проведение конференции</t>
  </si>
  <si>
    <t>подготовка информационных писем в органы управления образованием</t>
  </si>
  <si>
    <t>проведение оргкомитета по подготовке и проведению конференции</t>
  </si>
  <si>
    <t xml:space="preserve">подготовка информационно-аналитических материалов для доклада </t>
  </si>
  <si>
    <t xml:space="preserve">подготовка секций </t>
  </si>
  <si>
    <t xml:space="preserve"> формирование сводной заявки на  закупку  услуг по проведению конференции (техническое задание)</t>
  </si>
  <si>
    <t>организация конкурса на закупку  услуг по проведению конференции</t>
  </si>
  <si>
    <t>3. Социальная поддержка учащихся и студентов учреждений профессионального образования</t>
  </si>
  <si>
    <t>7.Организация летней многопрофильной школы (летняя смена для одаренных детей)</t>
  </si>
  <si>
    <t>12.Организация участия учащихся общеобразовательных школ в Кремлевской елке</t>
  </si>
  <si>
    <r>
      <t xml:space="preserve">Рассмотрение 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>вопросов  подготовки кадров на  совещаниях с руководителями ОУ НПО и СПО, на заседаниях Советов директоров ОУ НПО и СПО, совместных совещаниях:</t>
    </r>
  </si>
  <si>
    <t>Увеличение количества социальных партнеров, заключение отраслевых соглашений по совместной деятельности в подготовке рабочих кадров между образовательными учреждениями, работодателями, департаментом образования и науки</t>
  </si>
  <si>
    <t>Разработка планов совместных мероприятий образовательных учреждений и предприятий по вопросам подготовки квалифицированных рабочих кадров</t>
  </si>
  <si>
    <t xml:space="preserve"> Разработка, корректировка  учебных планов  и программ по предметам общепрофессионального и профессионального циклов с учетом потребностей работодателей</t>
  </si>
  <si>
    <t xml:space="preserve">Мониторинг количества учебных планов и рабочих программ, разработанных с участием работодателей через экспертный совет по рассмотрению рабочей учебно-программной документации образовательных учреждений начального профессионального образования </t>
  </si>
  <si>
    <t>Организация работы по разработке программ краткосрочной подготовки и переподготовки рабочих по заявкам предприятий</t>
  </si>
  <si>
    <t xml:space="preserve"> Создание и ведение банка данных предприятий, внедряющих современные технологии производства, для организации прохождения практики обучающимися в разрезе профилей подготовки;</t>
  </si>
  <si>
    <t xml:space="preserve"> Осуществление независимой экспертизы качества подготовки рабочих кадров через привлечение работодателей к итоговой аттестации выпускников:</t>
  </si>
  <si>
    <t xml:space="preserve"> -заключение договора на подготовку и проведение конференции</t>
  </si>
  <si>
    <t xml:space="preserve"> -заключение договора на оказание услуг</t>
  </si>
  <si>
    <t xml:space="preserve"> -подготовка графика участия учреждений НПО, СПО в профориентационных программах на ОАО "Радио-7" и контроль за его реализацией</t>
  </si>
  <si>
    <t>февраль-июнь</t>
  </si>
  <si>
    <t>Дружинина К.С.</t>
  </si>
  <si>
    <t>-организация   конкурса на оказание услуг  по подбору  законченных разработок для реализации в экономике и социальной сфере региона (подготовка технических заданий, заявки на конкурс)</t>
  </si>
  <si>
    <t>-участие в  конкурсе   на  оказание услуг  по подбору  законченных разработок для реализации в экономике и социальной сфере региона</t>
  </si>
  <si>
    <t>-заключение договоров с победителями конкурса</t>
  </si>
  <si>
    <t>Показатель 2. Доля учащихся, охваченных различными формами экологического воспитания, в общей численности учащихся</t>
  </si>
  <si>
    <t>Начальник управления делами</t>
  </si>
  <si>
    <t>Контроль за  внедрением и распространением педагогического опыта   учителей, победителей ПНПО, в том числе:</t>
  </si>
  <si>
    <t>1.4.1.</t>
  </si>
  <si>
    <t>1.4.2.</t>
  </si>
  <si>
    <t>Антикризисная помощь обучающимся в острых ситуациях, ПУ №47 с.Абатское</t>
  </si>
  <si>
    <t xml:space="preserve">  Департамент образования и науки Тюменской области</t>
  </si>
  <si>
    <t>(наименование субъекта бюджетного планирования)</t>
  </si>
  <si>
    <t>Отчетный период</t>
  </si>
  <si>
    <t>Риск воздействия внешних факторов</t>
  </si>
  <si>
    <t>Достижение плановых значений показателей</t>
  </si>
  <si>
    <t>Год, к которому возможно достижение целевого значения</t>
  </si>
  <si>
    <t>2006 год</t>
  </si>
  <si>
    <t>2007 год</t>
  </si>
  <si>
    <t>степень достижения, %</t>
  </si>
  <si>
    <t>Значение определяется с учётом ежегодного увеличения  количества детей, охваченных услугами дополнительного образования в форме муниципального заказа</t>
  </si>
  <si>
    <t>Показатель 1. Количество дней, пропущенных по болезни на одного обучающегося</t>
  </si>
  <si>
    <t>Нормативная переполняемость групп</t>
  </si>
  <si>
    <t>Обеспечение равных стартовых возможностей детей при поступлении в школу. Значение определяется по оценке степени сформированности у выпускников дошкольных учреждений школьно-значимых функций по методике М.М.Безруких</t>
  </si>
  <si>
    <t>Особенности детского контингента</t>
  </si>
  <si>
    <t>разработка рекомендаций для руководителей общеобразовательных учреждений по созданию условий для обучения детей с ограниченными возможностями здоровья при наличии специальных (коррекционных) классов и при интегрированном обучении детей внутри класса</t>
  </si>
  <si>
    <t>анализ мероприятий ОУО и ОУ по организации психолого-медико-педагогического сопровождения детей с ограниченными возможностями здоровья в образовательных учреждеиях всех типов и видов (по итогам контрольной деятельности)</t>
  </si>
  <si>
    <t>подготовка технического задания на участие в конкурсе на оказание услуг по проведение социологического опроса</t>
  </si>
  <si>
    <t xml:space="preserve">участие в конкурсе на закупку услуг по проведению социологического опроса </t>
  </si>
  <si>
    <t xml:space="preserve">Развитие различных форм и моделей организации дошкольного образования:групп кратковременного пребывания, отделений дошкольного образования при общеобразовательных учреждениях, мини-детских садов и др.: </t>
  </si>
  <si>
    <t>анализ вариативности форм предоставления услуг дошкольного образования</t>
  </si>
  <si>
    <t>разработка рекомендаций по расширению спектра услуг дошкольного образования</t>
  </si>
  <si>
    <t>Мониторинг охвата дошкольной образовательной услугой детей-инвалидов и детей с отклонениями в развитии</t>
  </si>
  <si>
    <t xml:space="preserve">Разработка стандарта условий обеспечения дошкольного образования: </t>
  </si>
  <si>
    <t xml:space="preserve">определение необходимых и достаточных требований к материально- технической базе, к структуре дошкольных образовательных программ, к результатам дошкольного образования </t>
  </si>
  <si>
    <t>сбор информации , реализуемых программ в дошкольных образовательных учреждениях</t>
  </si>
  <si>
    <t>Задача 2.2. Повышение статуса педагогических кадров путем совершенствования механизмов оплаты труда, системы подготовки, переподготовки, повышения квалификации</t>
  </si>
  <si>
    <t xml:space="preserve">ДОН, ДЗ, Роспортебнадзор, ТОГИРРО, ОМС, ОУ </t>
  </si>
  <si>
    <t>2008-2010                                                                                согласно Регламенту Правительства Тюменской области (не реже одного раза в полугодие)</t>
  </si>
  <si>
    <t>2008-2010                                                                                 ежеквартально</t>
  </si>
  <si>
    <t>2009  февраль</t>
  </si>
  <si>
    <t>Корнеева Т.Н., Пономарева М.В.</t>
  </si>
  <si>
    <t xml:space="preserve"> апрель-май</t>
  </si>
  <si>
    <t>2008                                      июнь</t>
  </si>
  <si>
    <t>подготовка технического задания на  оказание услуг по организации конкурса</t>
  </si>
  <si>
    <t>Проведение научных и научно-практических конференций и симпозиумов и издание учебно-методической и научной литературы</t>
  </si>
  <si>
    <t xml:space="preserve"> -обеспечение участия общеобразовательных учрежденний в ярмарках учебных мест учреждений НПО и СПО</t>
  </si>
  <si>
    <t>Областной конкурс на лучшее студенческое общежитие:</t>
  </si>
  <si>
    <t>ДОН, совет ректоров ВУЗов, областной совет профсоюзов</t>
  </si>
  <si>
    <t>Надейкина Т.В.,Руденко В.И.</t>
  </si>
  <si>
    <t>декабрь-март</t>
  </si>
  <si>
    <t>ДОН,ТГУ</t>
  </si>
  <si>
    <t>май-ноябрь</t>
  </si>
  <si>
    <t xml:space="preserve">  -участие в конкурсе   по определению поставщикауслуг </t>
  </si>
  <si>
    <t>- доведение до сведения образовательных учреждений конкурсной документации о проведении открытого конкурса на предоставление начального и среднего профессионального образования</t>
  </si>
  <si>
    <t>Значение покзателя определяется  учетом демографического прогноза.  За последние 17 лет самый высокий % охвта отмечен в 1991 г - 64%, когда потребность в услугах дошкольного образования удовлетворялась полностью.</t>
  </si>
  <si>
    <t>Изменение демографической ситуации</t>
  </si>
  <si>
    <t>Изменение социально-экономической ситуации</t>
  </si>
  <si>
    <t>Значение определено на основании социально-экономического прогноза</t>
  </si>
  <si>
    <t>Значение определено на основании социально-экономического прогноза и плана строительства и реконструкции образовательных учреждений, оказывающих услуги дошкольного образования</t>
  </si>
  <si>
    <t>Нарушение сроков ввода в эксплуатацию новых и реконструированных зданий</t>
  </si>
  <si>
    <t>Показатель 1. Охват детей в возрасте от 1 до 7 лет услугами содержания и воспитания в дошкольных организациях</t>
  </si>
  <si>
    <t>3.1.</t>
  </si>
  <si>
    <t>Организация летнего отдыха, оздоровления, занятости несовершеннолетних, в том числе:</t>
  </si>
  <si>
    <t xml:space="preserve">г.Тюмень и Тюменский район </t>
  </si>
  <si>
    <t xml:space="preserve"> Ярковский р-н, Нижнетавдинский р-н, Тюменский р-н, Исетский р-н </t>
  </si>
  <si>
    <t>Организационно-методическое сопровождение конкурсов на предоставление услуг в сфере досуговой деятельности в форме муниципального заказа, в том числе:</t>
  </si>
  <si>
    <t>Значение определяется с учётом активного внедрения в практику всех форм и видов курсовых мероприятий по повышению квалификации</t>
  </si>
  <si>
    <t>Значение определяется с учётом расширения спектра курсовых мероприятий по повышению квалификации, оптимального решения вопроса обновления кадров и развития процедур внешней независимой оценки уровня профкомпетенции педагогов</t>
  </si>
  <si>
    <t>Значение определяется с учётом прогнозируемой потребности региона в педагогах и оптимального решения вопроса обновления кадров</t>
  </si>
  <si>
    <t>Значение определяется с учётом достигнутых показателей и при условии перехода ЕГЭ в штатный режим с 2009 года</t>
  </si>
  <si>
    <t>Значение определяется с учётом полномасштабного внедрения здоровьесберегающих технологий и прогнозируемой динамики заболеваемости в регионе</t>
  </si>
  <si>
    <t>Директор департамента образования и науки Тюменской области</t>
  </si>
  <si>
    <t>Плановый период</t>
  </si>
  <si>
    <r>
      <t xml:space="preserve">Задача 2.4 </t>
    </r>
    <r>
      <rPr>
        <b/>
        <i/>
        <sz val="12"/>
        <rFont val="Arial"/>
        <family val="2"/>
      </rPr>
      <t>Сохранение и укрепление здоровья обучающихся</t>
    </r>
  </si>
  <si>
    <t xml:space="preserve"> - свод и анализ достижения планируемых значений показателей эффективностиреализуемых Программой</t>
  </si>
  <si>
    <t xml:space="preserve"> - формирование отчета о финансировании мероприятий Программы</t>
  </si>
  <si>
    <t>ДОН, ОУО, учреждения интернатного типа</t>
  </si>
  <si>
    <t xml:space="preserve"> - подготовка сводного доклада и материалов о ходе реализации Программы</t>
  </si>
  <si>
    <t>Проведение курса практических занятий по профессиональному самоопределению для старшеклассников;</t>
  </si>
  <si>
    <t>Проведение курса практических занятий для обучающихся и выпускников учреждений НПО, СПО, ВПО «Эффективное поведение на современном рынке труда»</t>
  </si>
  <si>
    <r>
      <t xml:space="preserve">- разработка тематических видео- и радиоматериалов  ( строительство, жилищно-коммунальное хозяйство, агропромышленный комплекс) </t>
    </r>
    <r>
      <rPr>
        <i/>
        <sz val="14"/>
        <rFont val="Arial"/>
        <family val="2"/>
      </rPr>
      <t xml:space="preserve">по формированию привлекательного имиджа рабочих профессий (условия работы, обеспечение социального пакета работающим, уровень заработной платы рабочих кадров, обеспечение жилищных условий) и </t>
    </r>
    <r>
      <rPr>
        <sz val="14"/>
        <rFont val="Arial"/>
        <family val="2"/>
      </rPr>
      <t>организация работы по их изготовлению</t>
    </r>
    <r>
      <rPr>
        <i/>
        <sz val="14"/>
        <rFont val="Arial"/>
        <family val="2"/>
      </rPr>
      <t>;</t>
    </r>
  </si>
  <si>
    <t xml:space="preserve">  - участие в конкурсе  по определению поставщиков  автобусов</t>
  </si>
  <si>
    <t xml:space="preserve"> - организация   конкурса  по определению поставщиков  автобусов (подготовка технического задания , заявки на конкурс)</t>
  </si>
  <si>
    <t>3.2.8. Повышение уровня методического обеспечения ФГОУ ВПО "Тюменский государственный институт искусств и культуры"</t>
  </si>
  <si>
    <t>по методике работы с различными категориями учащихся (одаренные дети, неуспевающие дети, дети "группы особого внимания", спортсмены и т.д.)</t>
  </si>
  <si>
    <t>по специальному коррекционному образованию</t>
  </si>
  <si>
    <t>Показатель 1. Доля  педагогических работников, повысивших квалификацию в текущем году в рамках областных курсов (семинаров):</t>
  </si>
  <si>
    <t xml:space="preserve"> -формирование приоритетных моделей взаимодействия в сети сельских базовых школ</t>
  </si>
  <si>
    <t xml:space="preserve"> - разработка критериев оценки эффективности функционирования сельских базовых школ</t>
  </si>
  <si>
    <t xml:space="preserve"> -проведение мониторинга эффективности функционирования сельских базовых школ</t>
  </si>
  <si>
    <t xml:space="preserve"> -разработка методических рекомендаций по организации работы сельских базовых школ</t>
  </si>
  <si>
    <t>7.5.</t>
  </si>
  <si>
    <t>7.6.</t>
  </si>
  <si>
    <t>7.7.</t>
  </si>
  <si>
    <t>7.8.</t>
  </si>
  <si>
    <t>7.9.</t>
  </si>
  <si>
    <t>7.10.</t>
  </si>
  <si>
    <t>17.1.</t>
  </si>
  <si>
    <t>- выдвижение  кандидатур от ОУ на назначение именных стипендии Губернатора  области на 2008-2009 учебный год</t>
  </si>
  <si>
    <t>- подготовка  списка кандидатур студентов ОУ СПО на назначение именных стипендий Губернатора области для формирования  проекта Распоряжения Губернатора об утверждении Именных стипендиатов 2008-2009 учебного года</t>
  </si>
  <si>
    <t>- сбор отчетов образовательных учреждений об использовании денежных средств, выделенных на Именные стипендии Губернатора области</t>
  </si>
  <si>
    <t>Дружинина К.С. </t>
  </si>
  <si>
    <t>Дружинина К.С.  </t>
  </si>
  <si>
    <t>Дружинина К.С.   </t>
  </si>
  <si>
    <t>Брякушина Т.А.</t>
  </si>
  <si>
    <t>Огородникова В.Н.</t>
  </si>
  <si>
    <t> Огородникова В.Н.</t>
  </si>
  <si>
    <t>Анисимова О.А.</t>
  </si>
  <si>
    <t>Карпова С.И.</t>
  </si>
  <si>
    <t xml:space="preserve">Дружинина К.С.
</t>
  </si>
  <si>
    <t xml:space="preserve"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информационного сопровождения реализации областной целевой программы                                                                                                                                                                                                "Основные напарвления образования инауки Тюменской области" на 2008-2010 годы                                                                                                                                                                                                                       </t>
  </si>
  <si>
    <t>Мероприятия</t>
  </si>
  <si>
    <t>Объем выполнения                                                       (количественные показатели)</t>
  </si>
  <si>
    <t>Сроки</t>
  </si>
  <si>
    <t>Ответственный</t>
  </si>
  <si>
    <t>Примечание</t>
  </si>
  <si>
    <t>1. Организационные мероприятия</t>
  </si>
  <si>
    <t>2. Конференции, круглые столы, семинары с участием СМИ</t>
  </si>
  <si>
    <t>- с руководителями предприятий речного и железнодорожного транспорта;</t>
  </si>
  <si>
    <t>- с ассоциацией предприятий деревообработки.</t>
  </si>
  <si>
    <t xml:space="preserve"> по заявкам предприятий</t>
  </si>
  <si>
    <t>2008-2010                                  2 квартал</t>
  </si>
  <si>
    <t>- контроль за выполнения программ по прохождению производственной практики в ходе выездных тематических проверок в рамках контрольной деятельности департамента;</t>
  </si>
  <si>
    <t>по плану</t>
  </si>
  <si>
    <t>- анализ результатов прохождения производственной практики;</t>
  </si>
  <si>
    <t>4 квартал</t>
  </si>
  <si>
    <t>- рассмотрение на совещании при первом заместителе директора департамента Шишкине И.Г. вопроса организации и прохождения производственной практики обучающимися в разрезе профилей подготовки</t>
  </si>
  <si>
    <t xml:space="preserve">- назначение работодателей председателями комиссий по итоговой аттестации; </t>
  </si>
  <si>
    <t>- приглашение представителей от работодателей на распределение выпускников;</t>
  </si>
  <si>
    <t>По программам начального и среднего профессионального образования:</t>
  </si>
  <si>
    <t xml:space="preserve"> По программам высшего профессионального образования:</t>
  </si>
  <si>
    <t>Подготовка рабочих кадров предприятиями-заказчиками кадров:</t>
  </si>
  <si>
    <t>Обеспечение подготовки специалистов с высшим профессиональным образованием в рамках регионально-целевого приема</t>
  </si>
  <si>
    <t>6.1.</t>
  </si>
  <si>
    <t>6.2.</t>
  </si>
  <si>
    <t>6.3.</t>
  </si>
  <si>
    <t>6.4.</t>
  </si>
  <si>
    <t>6.5.</t>
  </si>
  <si>
    <t>6.7.</t>
  </si>
  <si>
    <t>6.8.</t>
  </si>
  <si>
    <t>Организационная  работы по выявлению талантливой молодежи:</t>
  </si>
  <si>
    <t>Областной конкурс  профессионального мастерства «Лучший по профессии (специальности)» («Повар», «Медицинская сестра», «Штукатур», « Каменщик»,«Слесарь по ремонту автомобилей»</t>
  </si>
  <si>
    <t xml:space="preserve">февраль-ноябрь </t>
  </si>
  <si>
    <t xml:space="preserve"> -заключение договоров на подготовку и проведение конкурса</t>
  </si>
  <si>
    <t>февраль, апрель, ноябрь</t>
  </si>
  <si>
    <t xml:space="preserve"> - проведение конкурса</t>
  </si>
  <si>
    <t xml:space="preserve"> -подведение итогов конкурса, оформление приказов по утверждению победителей, оформление актов выполненных работ</t>
  </si>
  <si>
    <t>март, май, декабрь</t>
  </si>
  <si>
    <t xml:space="preserve">Карпова С.И. </t>
  </si>
  <si>
    <t xml:space="preserve"> -заключение договора на подготовку и проведение олимпиады</t>
  </si>
  <si>
    <t xml:space="preserve"> - проведение олимпиады</t>
  </si>
  <si>
    <t xml:space="preserve"> -подведение итогов олимпиады, оформление приказов по утверждению победителей, оформление актов выполненных работ</t>
  </si>
  <si>
    <t xml:space="preserve"> -заключение договора на подготовку и проведение фестиваля</t>
  </si>
  <si>
    <t xml:space="preserve"> -участие в конкурсе  по определению поставщиков школьных учебников</t>
  </si>
  <si>
    <t xml:space="preserve"> - заключение договоров на поставку  школьных учебников</t>
  </si>
  <si>
    <t xml:space="preserve">Активизация деятельности государственно-общественных форм управления, в том числе Управляющих советов в рамках установленной компетенции </t>
  </si>
  <si>
    <t>Формирование привлекательного имиджа рабочих профессий среди населения Тюменской области, в том числе:</t>
  </si>
  <si>
    <t>Показатель 1. Удельный вес детей, обучающихся по программам дополнительного образования, в том числе в кружках и секциях спортивной направленности</t>
  </si>
  <si>
    <t xml:space="preserve">Пресс-конференция  «Приоритеты  воспитания в системе образования Тюменской области» </t>
  </si>
  <si>
    <t>ДОН, ИА "Тюменская линия"</t>
  </si>
  <si>
    <t xml:space="preserve"> -подготовка приказа и сметы расходов на проведение конкурса</t>
  </si>
  <si>
    <t xml:space="preserve"> -разработка Положения о конкурсе</t>
  </si>
  <si>
    <t xml:space="preserve"> -подготовка нормативно-правовой базы, обеспечивающей проведение ЕГЭ </t>
  </si>
  <si>
    <t xml:space="preserve"> -формирование региональной базы данных выпускников, ППЭ, специалистов,обеспечивающих проведение ЕГЭ</t>
  </si>
  <si>
    <t xml:space="preserve"> -организация курсовой подготовки учителей общеобразовательных учреждений, работающих в выпускных классах </t>
  </si>
  <si>
    <t xml:space="preserve"> -проведение пробного экзамена по русскому языку и математике выпускников 11 (12) классов</t>
  </si>
  <si>
    <t xml:space="preserve"> -подготовка нормативной базы (приказы, информационные письма)</t>
  </si>
  <si>
    <t xml:space="preserve"> -формирование  базы данных выпускников 9 классов, сдающих экзамены в новой форме</t>
  </si>
  <si>
    <t xml:space="preserve"> -проведение методических обучающих  семинаров с учителями, работающими в 9 классах и участвующих в апробации новой формы государственной (итоговой) аттетстации</t>
  </si>
  <si>
    <t>ДОН, ДЗ, учреждения интернатного типа</t>
  </si>
  <si>
    <t xml:space="preserve">к областной целевой программе </t>
  </si>
  <si>
    <t>Областная августовская педагогическая конференция</t>
  </si>
  <si>
    <t>Работа с областными и районными (городскими) СМИ</t>
  </si>
  <si>
    <t>2008-2010             (октябрь-декабрь)</t>
  </si>
  <si>
    <t>консультативно-методическая помощь образовательным учреждениям, реализующим коррекционные программы обучения</t>
  </si>
  <si>
    <t>постянно</t>
  </si>
  <si>
    <t xml:space="preserve">2.3.2.Реализация постановления администрации Тюменской области № 33-пк от 20.04.2004 «О мерах по организации услуг дополнительного образования детей», 
в том числе:
</t>
  </si>
  <si>
    <t>Департамент образования и науки, Органы местного самоуправления</t>
  </si>
  <si>
    <t>Подпрограмма 5.Основные направления развития науки"</t>
  </si>
  <si>
    <t>ДОН, вузы и научные организации</t>
  </si>
  <si>
    <t>Консультирование журналистского пула (образование) по вопросам освещения мероприятий, связанных с реализацией Программы</t>
  </si>
  <si>
    <t>Подготовка списка ньюсмейкеров для комментариев  по вопросам реализации Программы</t>
  </si>
  <si>
    <t>Рабочая встреча директора департамента с  главными редакторами областных СМИ по актуальным вопросам освещения  мероприятий в рамках реализации Программы</t>
  </si>
  <si>
    <t>согласование меню с территориальными органами Роспотребнадзора</t>
  </si>
  <si>
    <t>контроль соответствия фактического меню перспективному</t>
  </si>
  <si>
    <t xml:space="preserve"> -проведение инвентаризации материально-технической базы школьных столовых и пищеблоков:</t>
  </si>
  <si>
    <t>сбор информации об оснащенности пищеблоков технологическим оборудованием</t>
  </si>
  <si>
    <t>подготовка предложений по поставке технологического оборудования</t>
  </si>
  <si>
    <t>формирование сводной потребности замены технологического оборудования в разрезе муниципальных образований</t>
  </si>
  <si>
    <t xml:space="preserve"> -повышение профессионального уровня кадрового состава работников пищеблоков,  медицинских работников и руководителей общеобразовательных учреждений в части соответствия организации школьного питания предъявляемым требованиям ( в том числе на базе  областных учреждений профессионального образования соответствующего профиля):</t>
  </si>
  <si>
    <t>- заключение договора с ТОГИРРО на организацию повышения квалификации кадров;</t>
  </si>
  <si>
    <t>- организация и проведение районных семинаров на базе образовательных учреждений  по теме: «Совершенствование организации питания обучающихся» для организаторов питания школьников</t>
  </si>
  <si>
    <t>контроль выполнения сроков выполнения программных мероприятий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</si>
  <si>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</si>
  <si>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</si>
  <si>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</si>
  <si>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</si>
  <si>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</si>
  <si>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</si>
  <si>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</si>
  <si>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</si>
  <si>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</si>
  <si>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</si>
  <si>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Формирование банка данных образовательных программ, реализуемых  в дошкольных учреждениях, в том числе:</t>
  </si>
  <si>
    <t xml:space="preserve"> Мониторинг проведения курсовой переподготовки педагогических и руководящих кадров и других работников дошкольного образования</t>
  </si>
  <si>
    <t>Гребенкина Н.В., Мукимова О.В.,Ройтблат О.В.</t>
  </si>
  <si>
    <t xml:space="preserve">Повышение компетентности родителей в вопросах воспитания детей через организацию "Школа ролительского мастерства", предоставление семьям возможности получить психологическую, юридическую, социальную консультацию через Интернет </t>
  </si>
  <si>
    <t>Формирование рабочей группы из числа представителей отраслевых департаментов (жилищно-коммунальной политики, агропромышленного комплекса, главного управления строительства, департамента занятости) по разработке плана мероприятий совместной деятельности по вопросам подготовки рабочих кадров и специалистов, востребованных рынком труда</t>
  </si>
  <si>
    <t>Анализ предложений, представленных в план мероприятий  по совместной деятельности по вопросам подготовки рабочих кадров и специалистов, востребованных рынком труда</t>
  </si>
  <si>
    <t>Выявление и обобщение эффективного опыта муниципальных органов управления образованием и образовательных учреждений по повышению качества и вариативности оказания услуг дошкольного образования</t>
  </si>
  <si>
    <t xml:space="preserve">Ознакомление с наиболее эффективными программами и педагогическими технологиями через организацию научно-практических конференций, семинаров, круглых столов, мастер-классов. </t>
  </si>
  <si>
    <t xml:space="preserve"> Разработка совместно с работодателями ( руководителями предприятий речного,  железнодорожного и автомобильного  транспорта) механизма материального поощрения обучающихся, проявивших высокий уровень знаний, умений и навыков во время прохождения практики, а также сотрудников училища, достигших высоких показателей в профессиональной подготовке:</t>
  </si>
  <si>
    <t>Реализация плана мероприятий в сфере содействия занятости и адаптации молодежи к рынку труда, создание региональной системы профессиональной ориентации, психологической поддержки населения:</t>
  </si>
  <si>
    <t>Проведение PR-компании с участием социальных партнеров:</t>
  </si>
  <si>
    <t>2. Строительство детского сада на 230 мест (г. Тюмень)</t>
  </si>
  <si>
    <t>4. Строительство детского сада на 280 мест (г.Ялуторовск)</t>
  </si>
  <si>
    <t xml:space="preserve">2008-2010                                        </t>
  </si>
  <si>
    <t>областной целевой  программы  "Основные направления развития образования и науки Тюменской области" на 2008-2010 годы</t>
  </si>
  <si>
    <t xml:space="preserve">ОПМПС, ДОН, ОУ </t>
  </si>
  <si>
    <t xml:space="preserve">ДОН, ОПМПС, учреждения интернатного типа </t>
  </si>
  <si>
    <t>Принятые сокращения:</t>
  </si>
  <si>
    <t xml:space="preserve">ДОН - департамент образования и науки </t>
  </si>
  <si>
    <t>ДЗ - департамент здравоохранения</t>
  </si>
  <si>
    <t xml:space="preserve"> - отчет о проведении учебно-тренировочных сборов</t>
  </si>
  <si>
    <t>Областная конференция «Шаг в будущее»:</t>
  </si>
  <si>
    <t xml:space="preserve"> -  отчет о проведении областной конференции "Шаг в будущее"</t>
  </si>
  <si>
    <t>Проведение областной олимпиады учащихся 4-х классов:</t>
  </si>
  <si>
    <t>Проведение фестивалей и конкурсов художественного творчества:</t>
  </si>
  <si>
    <t>Организация летней многопрофильной школы (летняя смена для одаренных детей):</t>
  </si>
  <si>
    <t xml:space="preserve">  - отчет о проведении летней многопрофильной смены для одаренных детей</t>
  </si>
  <si>
    <t>Показатель эффекта. Удельный вес детей первой и второй групп здоровья в общей численности учащихся государственных (муниципальных) общеобразовательных учреждений</t>
  </si>
  <si>
    <t>%</t>
  </si>
  <si>
    <t>чел.</t>
  </si>
  <si>
    <t>тыс. руб.</t>
  </si>
  <si>
    <t>Подпрограмма 2. Основные направления развития общего образования</t>
  </si>
  <si>
    <t>Подпрограмма 1. Основные направления развития дошкольного образования</t>
  </si>
  <si>
    <t>Задача 2.1. Достижение качества образования, соответствующего государственному образовательному стандарту</t>
  </si>
  <si>
    <t xml:space="preserve">в том числе:                  </t>
  </si>
  <si>
    <t>1.Капитальные вложения</t>
  </si>
  <si>
    <t xml:space="preserve"> 2.НИОКР</t>
  </si>
  <si>
    <t>3. Текущие расходы</t>
  </si>
  <si>
    <t>Всего на задачу 1.1.</t>
  </si>
  <si>
    <t>"________" ______________________ 2007 г.</t>
  </si>
  <si>
    <t>А.П. Новопашин</t>
  </si>
  <si>
    <t xml:space="preserve"> - ГОУ НПО "Профессиональное училище №55",с. Казанское Казанского района</t>
  </si>
  <si>
    <t>Проведение учебно-тренировочных сборов кандидатов в сборные команды Тюменской области на федеральный (окружной) и заключительный  этапы Всероссийской олимпиады:</t>
  </si>
  <si>
    <t xml:space="preserve"> октябрь</t>
  </si>
  <si>
    <t xml:space="preserve"> март</t>
  </si>
  <si>
    <t xml:space="preserve"> апрель</t>
  </si>
  <si>
    <t xml:space="preserve"> - Строительство средней школы на 100 мест (с.Лесное  Юргинского р-на)</t>
  </si>
  <si>
    <t>Организация публикаций, теле- и радио материалов, посвященных реализации  направлений  Программы в областных, районных (городских) СМИ</t>
  </si>
  <si>
    <t>Комментарии и выступления представителей департамента образования и науки по актуальным вопросам  реализации Программы</t>
  </si>
  <si>
    <t xml:space="preserve">Объемы и источники финансирования  программы </t>
  </si>
  <si>
    <r>
      <t>Задача 3.2.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Обеспечение качества профессионального  образования, удовлетворяющего требованиям работодателей</t>
    </r>
    <r>
      <rPr>
        <sz val="12"/>
        <rFont val="Arial"/>
        <family val="2"/>
      </rPr>
      <t xml:space="preserve">
</t>
    </r>
  </si>
  <si>
    <t>3.2.4. Проведение первоочередных противопожарных мероприятий в учреждениях профессионального образования</t>
  </si>
  <si>
    <t>3.2.5.Капитальный ремонт (текущий ремонт, содержание) учебно-лабораторных корпусов, в том числе:</t>
  </si>
  <si>
    <t>3.2.6.Проведение смотров, конкурсов профессионального мастерства, творческих фестивалей</t>
  </si>
  <si>
    <t>2008-2010                                                  ноябрь-декабрь</t>
  </si>
  <si>
    <t xml:space="preserve">ежеквартально </t>
  </si>
  <si>
    <t>май - июнь</t>
  </si>
  <si>
    <t>Показатель 2. Количество учреждений, оказывающих услуги по содержанию и воспитанию детей дошкольного возраста</t>
  </si>
  <si>
    <t>Грантовая поддержка опорных (базовых) Кабинетов по профилактике ПАВ:</t>
  </si>
  <si>
    <t>определение перечня первоочередных противопожарных мероприятий</t>
  </si>
  <si>
    <t>организация  работы по объявлению конкурса для определения подрядчика на выполнение работ по  выполнению первоочередных противопожарных мероприятий (подготовка технических заданий, конкурсных заявок)</t>
  </si>
  <si>
    <t>участие в конкурсе  по  определению подрядчика на выполнение работ по выполнению первоочередных противопожарных мероприятий</t>
  </si>
  <si>
    <t>заключение договоров с подрядчиками на выполнению первоочередных противопожарных мероприятий учреждений профессионального образования  по результатам  проведенных   конкурсов</t>
  </si>
  <si>
    <t xml:space="preserve">контроль за выполнением первоочередных противопожарных мероприятий </t>
  </si>
  <si>
    <t>Анисимова О.А. Костко Е.К.</t>
  </si>
  <si>
    <t>Кубасов Д.Г.</t>
  </si>
  <si>
    <t>Кубасов Д.Г. Огородникова В.Н.</t>
  </si>
  <si>
    <t>1.2.Реконструкция областного центра творчества детей и молодежи г.тюмень, в том числе 1,2 очередь</t>
  </si>
  <si>
    <t>2.3.6.Средства, передаваемые для компенгсации дополнительных расходов, возникших в результате решений, принятых органами власти другого уровня</t>
  </si>
  <si>
    <t xml:space="preserve">2.3.7. Создание информационно - просветительского ресурса для дополнительного образования школьников "Тюменский интернет-вернисаж: обучение через творчество" </t>
  </si>
  <si>
    <t>3.1.6.Средства для компенсации дополнительных расходов, возникших в результате решений органов исполнительной власти (ликвидация учреждений профессионального образования)</t>
  </si>
  <si>
    <t>3.1.7. Формирование привлекательного имиджа рабочих профессий среди населения Тюменской области</t>
  </si>
  <si>
    <t>Департамент образования и науки, учреждения НПО</t>
  </si>
  <si>
    <t>Департамент образования и науки, учреждения НПО, СПО</t>
  </si>
  <si>
    <t>Строительство учебно-производственных мастерских  ГОУ НПО «Профессиональное училище № 2», с.Викулово, в т.ч. ПД</t>
  </si>
  <si>
    <t>Реконструкция здания учебного корпуса профессионального училища № 7 г.Тюмени, в т.ч. ПД</t>
  </si>
  <si>
    <t>Агролицей № 29 г.Заводоуковск. строительство учебно-лабораторного корпуса, в т.ч. разработка ПД</t>
  </si>
  <si>
    <t>Реконструкция профессионального лицея № 18 в г.Тюмени по ул.Пермякова, 3</t>
  </si>
  <si>
    <t>Реконструкция колледжа искусств г.Тюмень (в т.ч. 1,2,3 очереди), ул.Республики, 152</t>
  </si>
  <si>
    <t>Западно-Сибирский государственный колледж. Стоительство спортивного комплекса, ул.Рылеева, 34</t>
  </si>
  <si>
    <t>Строительство пристроя к учебному корпусу Ялуторовского медицинского училища, в т.ч. Пд</t>
  </si>
  <si>
    <t>Реконструкция профессионального лицея № 35 в г.Ялуторовске по ул.Комсомольская, 63,  в т.ч. ПСД</t>
  </si>
  <si>
    <t>заключение договора  с победителем конкурса на проведение социологического опроса</t>
  </si>
  <si>
    <t>проведение социологического опроса</t>
  </si>
  <si>
    <t>анализ результатов социологического опроса</t>
  </si>
  <si>
    <r>
      <t>О</t>
    </r>
    <r>
      <rPr>
        <b/>
        <i/>
        <sz val="14"/>
        <rFont val="Arial"/>
        <family val="2"/>
      </rPr>
      <t>рганизация работы по созданию системы раннего вывления детей с паталогиями здоровья и помощи семье больного ребенка</t>
    </r>
  </si>
  <si>
    <t>4.1.1.Организация  летнего отдыха детей-сирот и детей, оставшихся без попечения родителей, в том числе в лагерях труда и на базе учреждений интернатного типа</t>
  </si>
  <si>
    <t>Приложение 3</t>
  </si>
  <si>
    <t xml:space="preserve">Сетевой график  </t>
  </si>
  <si>
    <t>Приобретение учебно-наглядных пособий и оборудования:</t>
  </si>
  <si>
    <t>Противопожарные мероприятия:</t>
  </si>
  <si>
    <t>Укрепление оснащенности школ в целях обеспечения безопасности учебно-воспитательного процесса, в том числе:</t>
  </si>
  <si>
    <t>Мероприятия по укреплению антитеррористической безопасности (установка систем тревожной сигнализации, видеонаблюдения, ограждение территорий образовательных учреждений, монтаж и установка систем уличного освещения), в том числе:</t>
  </si>
  <si>
    <t>- подготовка  информационного письма  в ОУО  о проведении  конкурсного отбора школ</t>
  </si>
  <si>
    <t>-  организация и  проведение методических семинаров :</t>
  </si>
  <si>
    <t>- формирование списка  победителей муниципального уровня</t>
  </si>
  <si>
    <t>до 30 апреля</t>
  </si>
  <si>
    <t>Проведение областной предметной олимпиады:</t>
  </si>
  <si>
    <t xml:space="preserve"> - подготовка приказа и сметы на проведение областной предметной олимпиады</t>
  </si>
  <si>
    <t>3.1.1.Подготовка профессиональных кадров (предоставление образования), в том числе:</t>
  </si>
  <si>
    <t>-Утверждение Советом по реализации ПНПО порядка проведения  конкурсных процедур по  отбору лучших школ, состава областной конкурсной комиссии, перечня  общественных институтов, принимающих участие  в экспертизе деятельности учителей</t>
  </si>
  <si>
    <t xml:space="preserve">Декабрь </t>
  </si>
  <si>
    <t xml:space="preserve"> Организация работы по проведению стажировок мастеров производственного обучения на предприятиях, внедряющих современные технологии производства, в том числе:</t>
  </si>
  <si>
    <t>6.15.</t>
  </si>
  <si>
    <t>Конкурс "Лучший методический кабинет образовательных учреждений систем НПО и СПО"</t>
  </si>
  <si>
    <t>Обновление содержания воспитательной деятельности общего и дополнительного образования в условиях реализации ПНПО,Ишимский район</t>
  </si>
  <si>
    <t>15.1.</t>
  </si>
  <si>
    <t xml:space="preserve">проведение совещаний со специалистамим органов управления образованием, курирующими вопросы всеобуча </t>
  </si>
  <si>
    <t xml:space="preserve">контроль за организацией и содержанием деятельности образовательных учреждений всех видов по реализации ими рекомендаций ПМПК, осуществлением индивидуальной работы по коррекции, наличием результатов; соблюдением  рекомендаций  ИПР детям-инвалидам.   </t>
  </si>
  <si>
    <t> Сенникова Н.И., Огородникова В.Н.</t>
  </si>
  <si>
    <t xml:space="preserve"> заключение договоров на поставку  технологического оборудования </t>
  </si>
  <si>
    <t>Реализация Концепции развития воспитания в системе образования Тюменской области (проведение внешкольных мероприятий ), в том числе :</t>
  </si>
  <si>
    <t>1.1.</t>
  </si>
  <si>
    <t>1.2.</t>
  </si>
  <si>
    <t xml:space="preserve">апрель-декабрь                                     </t>
  </si>
  <si>
    <t xml:space="preserve"> январь-май                            </t>
  </si>
  <si>
    <t xml:space="preserve">  ноябрь                                                      </t>
  </si>
  <si>
    <t xml:space="preserve">Включение в структуру образовательного процесса школ и методическое сопровождение программ, тренинговых занятий и мероприятий, способствующих выработке у учащихся навыков конструктивного взаимодействия, толерантного отношения к окружающим, эффективного копинг-поведения и пр., в том числе: </t>
  </si>
  <si>
    <t>Показатель 1. Доля педагогических работников, повысивших квалификацию в текущем году  в рамках курсов, семинаров</t>
  </si>
  <si>
    <t>Итого по Подпрограмме 1 "Основные направления развития  дошкольного образования".</t>
  </si>
  <si>
    <t>Подпрограмма 2. " Основные направления развития общего образования"</t>
  </si>
  <si>
    <t>Расходы по цели 2, всего</t>
  </si>
  <si>
    <r>
      <t xml:space="preserve">Задача 2.1. </t>
    </r>
    <r>
      <rPr>
        <b/>
        <i/>
        <sz val="12"/>
        <rFont val="Arial"/>
        <family val="2"/>
      </rPr>
      <t>Достижение качества образования, соответствующего государственному образовательному стандарту</t>
    </r>
  </si>
  <si>
    <t>-подготовка приказа и сметы расходов на проведение олимпиады</t>
  </si>
  <si>
    <t>- проведение  областной олимпиады учащихся 4-х классов</t>
  </si>
  <si>
    <t>-софинансирование фестиваля «Утренняя звезда» по договору между департаментом образования и науки и комитетом по делам национальности</t>
  </si>
  <si>
    <t xml:space="preserve">- подготовка приказа и сметы расходов на участие во Всероссийской программе  </t>
  </si>
  <si>
    <t>-заключение договора на  оказание услуг на сопровождение</t>
  </si>
  <si>
    <t>-участие во Всероссийской программе «Шаг в будущее»</t>
  </si>
  <si>
    <t>- подготовка приказа и сметы расходов на  проведение интеллектуального  конкурса</t>
  </si>
  <si>
    <t>-проведение интеллектуального  конкурса и подведение итогов</t>
  </si>
  <si>
    <t>-подготовка приказа и сметы расходов на оказание адресной поддежки</t>
  </si>
  <si>
    <t>-организация и участие в конкурсе на закупку товаров (по потребности)</t>
  </si>
  <si>
    <t xml:space="preserve"> - заключение договоров на закупку товара (по потребности)</t>
  </si>
  <si>
    <t>Подготовка аналитических материалов по итогам областных и всероссийских олимпиад школьников и мероприятий с одаренными учащимися</t>
  </si>
  <si>
    <t>Показатель 1. Удельный вес лиц, участвовавших в едином государственном экзамене от общей численности выпускников</t>
  </si>
  <si>
    <t>не реже одного раза в месяц</t>
  </si>
  <si>
    <t>один раз в квартал</t>
  </si>
  <si>
    <t xml:space="preserve">2008-2010                               </t>
  </si>
  <si>
    <t>ДОН, ОМС, ОУ</t>
  </si>
  <si>
    <t>2. Социальная поддержка учащихся и студентов учреждений начального и среднего профессионального образования (стипендии, меры поддержки детей-сирот, питание и др.)</t>
  </si>
  <si>
    <t>-подготовка  приказа департамента образования и науки   об утверждении сетевого графика проведения конкурсных процедур</t>
  </si>
  <si>
    <t xml:space="preserve">- проведение конкурсного отбора лучших учителей,  представленных муниципальными образованиями, на областном уровне, </t>
  </si>
  <si>
    <t xml:space="preserve"> экспертиза  деятельности учреждений  общественными институтами по критериям  отбора</t>
  </si>
  <si>
    <t>март,апрель</t>
  </si>
  <si>
    <t>до 20апреля</t>
  </si>
  <si>
    <t>до 1мая</t>
  </si>
  <si>
    <t>10 июня</t>
  </si>
  <si>
    <t>до 5октября</t>
  </si>
  <si>
    <t xml:space="preserve">Внедрение современных методик и технологий обучения,  электронных образовательных ресурсов </t>
  </si>
  <si>
    <t xml:space="preserve">- количестве  ОУ, систематически использующих в учебно-воспитательном процессе информационные технологии, </t>
  </si>
  <si>
    <t xml:space="preserve">  - подготовка Положения о конкурсе</t>
  </si>
  <si>
    <t xml:space="preserve">  - договор с УГБДД о проведении конкурса</t>
  </si>
  <si>
    <t xml:space="preserve"> - информационное письмо по итогам конкурса</t>
  </si>
  <si>
    <t xml:space="preserve">  - участие в софинансировании конкурса</t>
  </si>
  <si>
    <t>1.3.</t>
  </si>
  <si>
    <t>в течении года</t>
  </si>
  <si>
    <t xml:space="preserve">декабрь </t>
  </si>
  <si>
    <t xml:space="preserve">Поддержка лучших учителей, в том числе: </t>
  </si>
  <si>
    <t xml:space="preserve">Повышение эффективности использования информационных технологий в образовательном процессе  </t>
  </si>
  <si>
    <t>Участие во всероссийских, межрегиональных олимпиадах и конкурсах:</t>
  </si>
  <si>
    <t>- подготовка приказа о составе команд и сметы расходов ( в соответствии с письмом Министерства образования РФ  )</t>
  </si>
  <si>
    <t>- подготовка приказа  и сметы на проведение  учебно-тренировочных сборов</t>
  </si>
  <si>
    <t>- проведение учебно-тренировочных сборов и подведение итогов</t>
  </si>
  <si>
    <t xml:space="preserve">Задача 1.2. Развитие гибкой многофункциональной сети дошкольных учреждений, предоставляющих дошкольное образование с учетом демографической ситуации </t>
  </si>
  <si>
    <t xml:space="preserve">-формирование  потребности  в  организации  летнего отдыха детей-сирот и занятости воспитанников учреждений интернатного типа </t>
  </si>
  <si>
    <t xml:space="preserve">разработка смет руководителями учреждений интернатного типа по организации лагерей труда и отдыха при учреждениях </t>
  </si>
  <si>
    <t>Департамент образования и науки, учреждения НПО,СПО</t>
  </si>
  <si>
    <t>3. Строительство детского сада (г. Ишим)</t>
  </si>
  <si>
    <t>2.1.1.Строительство и реконструкция общеобразовательных школ, в том числе спортивных залов:</t>
  </si>
  <si>
    <t>1. Строительство средней школы на 100 мест (с. Иваново Армизонского района)</t>
  </si>
  <si>
    <t xml:space="preserve"> -формирование объема и структуры государственного заказа</t>
  </si>
  <si>
    <t>февраль, октябрь</t>
  </si>
  <si>
    <t>-осуществление контроля  за подготовкой кадров предприятиями</t>
  </si>
  <si>
    <t>-организация   конкурса  на оказание услуг  по разработке научно-исследовательских  работ, региональных научно-технических программ (подготовка технических заданий, заявка на конкурс)</t>
  </si>
  <si>
    <t>-заключение договоров на выполнение работ   с победителями конкурса</t>
  </si>
  <si>
    <t xml:space="preserve">декабрь ,январь </t>
  </si>
  <si>
    <t>-отбор законченных разработок для реализации в экономике и социальной сфере региона</t>
  </si>
  <si>
    <t xml:space="preserve"> -разработка и внедрение программ тренингов развития коммукативных навыков</t>
  </si>
  <si>
    <t xml:space="preserve"> -разработка и внедрение программы "Основы эффективного взаимодействия субъектов образовательного процесса" в рамках проведения семинаров и курсов повышения квалификации педагогических кадров</t>
  </si>
  <si>
    <t>2008-2010                                                      (август)</t>
  </si>
  <si>
    <t>Организация летнего отдыха и занятости детей-сирот, детей, оставшихся без попечения родителей, в том числе в лагерях труда и на базе уреждений интернатного типа, в том числе:</t>
  </si>
  <si>
    <t xml:space="preserve">*Всероссийские и областные спортивные мероприятия   учащихся  </t>
  </si>
  <si>
    <t>январь-март</t>
  </si>
  <si>
    <t>Организация и проведение всероссийских и областных спортивных мероприятий учащихся, в том числе:</t>
  </si>
  <si>
    <t>* спартакиада школьников:</t>
  </si>
  <si>
    <t xml:space="preserve"> - проведение спартакиады школьников </t>
  </si>
  <si>
    <t>1.2.2. Материально-техническое обеспечение и капитальный ремонт образовательных организаций, предоставляющих услуги по обучению, воспитанию и уходу за детьми дошкольного возраста</t>
  </si>
  <si>
    <t>Задача 1.3. Повышение образовательного  уровня и уровня  квалификации педагогичских работников системы дошкольного образования</t>
  </si>
  <si>
    <t>1.3.1.Проведение курсовой подготовки воспитателей, работников дошкольного образования</t>
  </si>
  <si>
    <t xml:space="preserve">1.Увеличение стоимости государственного и муниципального заказов в сфере оказания услуг по дополнительному образованию  </t>
  </si>
  <si>
    <t>1.Областной конкурс на лучшую организацию летнего отдыха среди образовательных учреждений</t>
  </si>
  <si>
    <t>3.Областные соревнования «Школа безопасности»</t>
  </si>
  <si>
    <t xml:space="preserve">4.Областной конкурс грантовой поддержки школ-центров воспитательной и досуговой работы в микрорайоне </t>
  </si>
  <si>
    <t>7.Областной конкурс программ общеобразовательных учреждений по патриотическому воспитанию( в 2007 году "Областной конкурс грантовой поддержки кадетских классов, специализированных классов добровольной подготовки к военной службе")</t>
  </si>
  <si>
    <t xml:space="preserve"> - оформление и заключение государственных контрактов с образовательными организациями по итогам конкурса  на предоставление начального и среднего профессионального образования</t>
  </si>
  <si>
    <t>- направление запросов в ассоциации работодателей, крупные промышленные предприятия по предоставлению имеющейся потребности в подготовке кадров  в рамках реализации постановления Правительства ТО от 19.09.2005 №158-п</t>
  </si>
  <si>
    <t xml:space="preserve">- обработка поступивших заявок предприятий на подготовку кадров в рамках реализации постановления Правительства ТО от 19.09.2005 №158-п и формирование  объема заказа на подготовку квалифицированных кадров рабочих профессий </t>
  </si>
  <si>
    <t>- оформление конкурсной заявки в управление Госзакупок на проведение открытого конкурса на оказание услуг по подготовке квалифицированных кадров рабочих профессий ( разработка технического задания, формирование лотов конкурса)</t>
  </si>
  <si>
    <t>- доведение до сведения заинтересованных предприятий конкурсной документации о проведении открытого конкурса на оказание услуг по подготовке квалифицированных кадров рабочих профессий</t>
  </si>
  <si>
    <t>- контроль за оформлением заявок предприятий на участие в конкурсе, оказание необходимых консультаций по оформлению заявок на участие в конкурсе</t>
  </si>
  <si>
    <t>-оформление и  заключение государственных контрактов с предприятиями  и организациями  по итогам проведенного конкурса  на  подготовку квалифицированных      кадров   рабочих  профессий</t>
  </si>
  <si>
    <t>- контроль за ходом подготовки кадров предприятиями, исполнению условий заключенных государственных контрактов</t>
  </si>
  <si>
    <t>май-сентябрь</t>
  </si>
  <si>
    <t>- оформление актов выполненных работ по мере исполнения государственных контрактов</t>
  </si>
  <si>
    <t>- контроль за  исполнением  договорных обязательств</t>
  </si>
  <si>
    <t>1.Регионально-целевая подготовка специалистов с высшим образованием</t>
  </si>
  <si>
    <t>2.Подготовка рабочих кадров предприятиями-заказчиками кадров</t>
  </si>
  <si>
    <t>Организация участия лучших учащихся в Кремлевской елке</t>
  </si>
  <si>
    <t>6. Интервью, выступления, публикации, направленные в районные СМИ</t>
  </si>
  <si>
    <t>7. Выпуски целевых изданий</t>
  </si>
  <si>
    <t>8. Прямые линии на телевидении, радио, в печатных СМИ</t>
  </si>
  <si>
    <t>4.2.Социальная поддержка детей-сирот и детей, оставшихся без попечения родителей, в детских домах</t>
  </si>
  <si>
    <t>4.3.Социальная поддержка детей-сирот вобщеобразовательных школах-интернатах</t>
  </si>
  <si>
    <t>8.Участие во Всероссийской программе «Шаг в будущее» (конференции, олимпиады, выставки-презентации, школы- семинары и другие мероприятия)</t>
  </si>
  <si>
    <t xml:space="preserve"> -финансирование подготовки  квалифицированных    рабочих  кадров  в соответствии с заключенными   контрактами (в течение 10 дней после подписания актов выполненных работ)</t>
  </si>
  <si>
    <t>Разработка плана совместной деятельности с работодателями и социальными партнёрами по вопросам подготовки рабочих кадров и специалистов, востребованных рынком труда</t>
  </si>
  <si>
    <t>2008-2010               ежеквартально</t>
  </si>
  <si>
    <t>- с руководителями департамента жилищно-коммунальной политики;</t>
  </si>
  <si>
    <t>- с руководителями предприятий общественного питания;</t>
  </si>
  <si>
    <t>- с департаментом АПК, руководителями управлений сельского хозяйства ОМО;</t>
  </si>
  <si>
    <t>- с ассоциацией строителей;</t>
  </si>
  <si>
    <t>- с представителями Союза работодателей Тюменской области;</t>
  </si>
  <si>
    <t>Ведение мониторинга услуг дополнительного образования оказываемых образовательными организациями в рамках муниципального заказа</t>
  </si>
  <si>
    <t xml:space="preserve">- анализ заключений председателей комиссий по итоговой аттестации выпускников об уровне квалификации подготовленных кадров; </t>
  </si>
  <si>
    <t>- проведение мониторинга результатов итоговой аттестации  (на основе анализа данных государственной статистической отчетности, представляемой образовательными учреждениями в информационно-аналитический отдел)</t>
  </si>
  <si>
    <t>план</t>
  </si>
  <si>
    <t>факт</t>
  </si>
  <si>
    <t>х</t>
  </si>
  <si>
    <t>к долгосрочной целевой программе</t>
  </si>
  <si>
    <t>Показатели долгосрочной целевой программы</t>
  </si>
  <si>
    <t>(наименование долгосрочной целевой программы)</t>
  </si>
  <si>
    <t>Обоснование прогнозных и целевых значений показателя</t>
  </si>
  <si>
    <t>ДСМП - депаратмент по спорту и молодежной политике</t>
  </si>
  <si>
    <t>ДСР - департамент социального развития</t>
  </si>
  <si>
    <t>Департамент образования и науки, ВУЗ</t>
  </si>
  <si>
    <t>Итого по Подпрограмме  3 "Основные направления развития профессионального образования".</t>
  </si>
  <si>
    <t xml:space="preserve"> Подпрограмма 4 "Защита прав детей".</t>
  </si>
  <si>
    <t>Расходы по цели 4, всего</t>
  </si>
  <si>
    <t>Итого по Подпрограмме 4 "Защита прав детей".</t>
  </si>
  <si>
    <t>Подпрограмма 5 "Основные направления развития науки"</t>
  </si>
  <si>
    <t>3.2.1. Обеспечение содержания имущественного комплекса, необходимого для подготовки профессиональных кадров (в т.ч. расходы на коммунальные услуги)</t>
  </si>
  <si>
    <t>2008-2010                                                 (май)</t>
  </si>
  <si>
    <t>2008-2010                                     (август)</t>
  </si>
  <si>
    <t xml:space="preserve"> - проведение фестиваля</t>
  </si>
  <si>
    <t xml:space="preserve"> -подведение итогов фестиваля, оформление приказов по утверждению победителей, оформление актов выполненных работ</t>
  </si>
  <si>
    <t xml:space="preserve"> - проведение конференции</t>
  </si>
  <si>
    <t xml:space="preserve"> -подведение итогов конференции, оформление приказов по утверждению победителей мероприятий, оформление актов выполненных работ</t>
  </si>
  <si>
    <t>6.9.</t>
  </si>
  <si>
    <t>6.10.</t>
  </si>
  <si>
    <t>6.11.</t>
  </si>
  <si>
    <t>6.12.</t>
  </si>
  <si>
    <t>6.13.</t>
  </si>
  <si>
    <t>6.14.</t>
  </si>
  <si>
    <t xml:space="preserve">Перечень мероприятий и плановые объемы финансирования по проведению Года семьи в рамках областной целевой программы </t>
  </si>
  <si>
    <r>
      <t xml:space="preserve">Исполнитель (координатор)    </t>
    </r>
    <r>
      <rPr>
        <b/>
        <i/>
        <sz val="12"/>
        <rFont val="Arial Cyr"/>
        <family val="0"/>
      </rPr>
      <t>Департамент образования и науки Тюменской области</t>
    </r>
  </si>
  <si>
    <t>5.2. Проведение практических семинаров, тренингов, организация учебы, консультирования для опекунов (попечителей), приемных родителей, патронатных воспитателей и семей, желающих принять на воспитание детей-сирот и детей, оставшихся без попечения родителей</t>
  </si>
  <si>
    <t>ДОН, ДЗН, ДСР, ОМС, ОУ НПО, СПО, ВПО, отраслевые департаменты и комитеты-заказчики кадров (ДАПК, ДЖКП, ДЗ, ДЛК, ДИПиГПП, ГУС, КК)</t>
  </si>
  <si>
    <t>ВСЕГО на достижение цели (целей) программы, в том числе :</t>
  </si>
  <si>
    <t>Органы местного самоуправления</t>
  </si>
  <si>
    <t>Главное управление строительства</t>
  </si>
  <si>
    <t xml:space="preserve"> - мониторинг проведения конкурсов в муниципальных образованиях  по  определению подрядных организаций на проведение капитального ремонта  и заключение контрактов</t>
  </si>
  <si>
    <t xml:space="preserve"> - Строительство средней школы на 100 мест (с.Иваново Армизонского р-на)</t>
  </si>
  <si>
    <t>Задача 1.3. Повышение образовательного уровня и уровня квалификации педагогичских работников дошкольного образования</t>
  </si>
  <si>
    <t>по плану ТОГИРРО</t>
  </si>
  <si>
    <t>проведение мастер-классов для руководителей образовательных учреждений начального и среднего профессионального образования по использованию в учебном процессе автоматизированных рабочих мест на базе Тюневской средней школы</t>
  </si>
  <si>
    <t>- контроль за  участием  работников образовательных учреждений в прохождении курсов повышения квалификации и работе семинаров</t>
  </si>
  <si>
    <t>- Проведение организационного совещания с руководителями образовательных учреждений по участию в разработке виртуальных лабораторных работ совместно с НИИ Электронных образовательных ресурсов ТюмГНГУ</t>
  </si>
  <si>
    <t>- Формирование рабочей группы по разработке содержания виртуальных лабораторных работ совместно с НИИ Электронных образовательных ресурсов ТюмГНГУ</t>
  </si>
  <si>
    <t>Формирование технического задания для проведения конкурса Грантовой поддержки молодых ученых по разработке виртуальных лабораторных работ и тренажеров по профессиям начального профессионального образования</t>
  </si>
  <si>
    <t>Разработка программного продукта для обеспечения образовательных учреждений по профессиям:</t>
  </si>
  <si>
    <t xml:space="preserve"> "Мастер сельскохозяйственного производства"</t>
  </si>
  <si>
    <t>"Тракторист – машинист сельскохозяйственного профиля"</t>
  </si>
  <si>
    <t xml:space="preserve"> строительного профиля и ЖКХ</t>
  </si>
  <si>
    <t>автомобильного транспорта</t>
  </si>
  <si>
    <t>Внедрение в образовательный процесс виртуальных лабораторных работ и тренажеров</t>
  </si>
  <si>
    <t>октябрь-декабрь</t>
  </si>
  <si>
    <t>Оснащение образовательных учреждений автоматизированными рабочими местами преподавателей:</t>
  </si>
  <si>
    <t>- Определение перечня оборудования;</t>
  </si>
  <si>
    <t>- Составление технического задания</t>
  </si>
  <si>
    <t>Направление заявки в управление госзакупок на проведение аукциона на поставку оборудования</t>
  </si>
  <si>
    <t>- Проведение аукциона на поставку оборудования</t>
  </si>
  <si>
    <t xml:space="preserve">Поставка, монтаж оборудования </t>
  </si>
  <si>
    <t>обучение педагогических кадров по пользованию автоматическими рабочими местами</t>
  </si>
  <si>
    <t>Мониторинг  данных о:</t>
  </si>
  <si>
    <t>Анисимова О.А.                Карпова С.И.</t>
  </si>
  <si>
    <t>- количестве  компьютеров, компьютерных классов в учреждениях профессионального образования,</t>
  </si>
  <si>
    <t>- количестве применяемых электронных учебников и используемых технологиях.</t>
  </si>
  <si>
    <t>ГУС,ДОН</t>
  </si>
  <si>
    <t>Формирование потребительских предпочтений через разработку и внедрение профильных элективных курсов для учащихся 9-11 классов, в том числе:</t>
  </si>
  <si>
    <t>9. Организация и проведение социологических опросов по удовлетворенности населения качеством 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</si>
  <si>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</si>
  <si>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</si>
  <si>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</si>
  <si>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</si>
  <si>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</si>
  <si>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</si>
  <si>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</si>
  <si>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</si>
  <si>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</si>
  <si>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</si>
  <si>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</si>
  <si>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</si>
  <si>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</si>
  <si>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</si>
  <si>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</si>
  <si>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</si>
  <si>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</si>
  <si>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</si>
  <si>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</si>
  <si>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</si>
  <si>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</si>
  <si>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Работа с областными,  районными (городскими) СМИ, интернет-изданиями</t>
  </si>
  <si>
    <t xml:space="preserve">Организация подготовки педагогов по использованию здоровьесберегающих технологий в организации учебного процесса с целью профилактики заболеваний </t>
  </si>
  <si>
    <t xml:space="preserve">2008-2010  </t>
  </si>
  <si>
    <t xml:space="preserve"> апрель-май                                        </t>
  </si>
  <si>
    <t xml:space="preserve">  март                                                  </t>
  </si>
  <si>
    <t xml:space="preserve">  февраль                                                     </t>
  </si>
  <si>
    <t>2008-2010                                                                        (апрель-июнь)</t>
  </si>
  <si>
    <r>
      <t xml:space="preserve">Задача 2.2. </t>
    </r>
    <r>
      <rPr>
        <b/>
        <i/>
        <sz val="12"/>
        <rFont val="Arial"/>
        <family val="2"/>
      </rPr>
      <t>Повышение статуса педагогических кадров путем совершенствования механизмов оплаты труда, системы подготовки, переподготовки, повышения квалификации</t>
    </r>
  </si>
  <si>
    <t>Цель 3: Обеспечение экономики и социальной сферы региона востребованными квалифицированными профессиональными кадрами</t>
  </si>
  <si>
    <t>4. Межбюджетные трансферты</t>
  </si>
  <si>
    <t>5.1.6.Проведение областной студенческой олимпиады "Интеллект"</t>
  </si>
  <si>
    <t>5.1.7.Подготовка и проведение регионального конкурса на соискание грантов Губернатора области на разработку научно-исследовательских проектов</t>
  </si>
  <si>
    <t xml:space="preserve"> - проведение областного конкурса «Безопасное колесо» </t>
  </si>
  <si>
    <t xml:space="preserve">  - проведение областных соревнований «Школа безопасности»</t>
  </si>
  <si>
    <t>Высокий риск (в зависимости от введения на территории РФ обязательности среднего(полного) общего образования)</t>
  </si>
  <si>
    <t>средний риск (в зависимости от динамики доли учащихся, имеющих врожденные пороки развития и отклонения в развитии)</t>
  </si>
  <si>
    <t>Привлечение молодых специалистов, которые в течение года не смогут аттестовываться на категорию</t>
  </si>
  <si>
    <t xml:space="preserve"> -</t>
  </si>
  <si>
    <t>- открытие экспериментальной площадки на заседании Ученого совета ТОГИРРО 15.06.2005, протокол № 13. Научный руководитель Милованова Н.Г.</t>
  </si>
  <si>
    <t>май 2008 г.</t>
  </si>
  <si>
    <t>октябрь 2008 г.</t>
  </si>
  <si>
    <t xml:space="preserve">Социально-педагогическая помощь детям группы особого внимания " на базе МОУ Омутинская СОШ №1 Омутинского района </t>
  </si>
  <si>
    <t>- открытие экспериментальной площадки на заседании Ученого совета ТОГИРРО 28.12.2007, протокол № 6. Научный руководитель Курбаш Е.В.</t>
  </si>
  <si>
    <t>сентябрь 2008 г.</t>
  </si>
  <si>
    <t>сентябрь 2009 г.</t>
  </si>
  <si>
    <t>4.1</t>
  </si>
  <si>
    <t>4.2</t>
  </si>
  <si>
    <t xml:space="preserve"> - презентация опыта на Всероссийской конференции по теме ОЭР</t>
  </si>
  <si>
    <t xml:space="preserve">  - промежуточный отчет по первому этапу опытно-экспериментальной работы</t>
  </si>
  <si>
    <t xml:space="preserve">  - отчет по второму этапу эксперимента</t>
  </si>
  <si>
    <t>октябрь 2007 г.</t>
  </si>
  <si>
    <t>май 2010 г.</t>
  </si>
  <si>
    <r>
      <t xml:space="preserve">"Основные направления развития образования и науки Тюменской области" на 2008-2010 годы </t>
    </r>
    <r>
      <rPr>
        <sz val="12"/>
        <rFont val="Arial"/>
        <family val="2"/>
      </rPr>
      <t xml:space="preserve">     </t>
    </r>
  </si>
  <si>
    <t>Подпрограмма 5 "Основные направления развития науки".</t>
  </si>
  <si>
    <t>4.1.2.Социальная поддержка детей-сирот и детей, оставшихся без попечения родителей, в детских домах</t>
  </si>
  <si>
    <t>4.1.4.Приведение материально-технической базы учреждений интернатного типа в нормативное состояние</t>
  </si>
  <si>
    <t>-направление запросов в департамент соцразвития, департамент занятости населения, органы местного самоуправления, объединения работодателей о существующей потребности в рабочих кадрах</t>
  </si>
  <si>
    <t>ноябрь  </t>
  </si>
  <si>
    <t>- обработка поступивших данных о потребности в кадрах на 3-х летний период, формирование сводной потребности,  проведение анализа потребности в кадрах на 3-х летний период</t>
  </si>
  <si>
    <t>11.Строительство детского сада на 280 мест в квартале улиц Гаспаровская-Профсоюзная-Сургутская в г.Тюмени, в т.ч. ПД</t>
  </si>
  <si>
    <t>12.Строительство детского сада на 280 мест в п. «Молодежный» Тюменский район, в т.ч. ПД</t>
  </si>
  <si>
    <t>13.Строительство детского сада на 80 мест (4 группы) с.Луговое Тюменского района, в т.ч. ПД</t>
  </si>
  <si>
    <t xml:space="preserve">14.Детский сад на 190 мест (10 групп) п.Винзили Тюменского района </t>
  </si>
  <si>
    <t xml:space="preserve"> -разработка и внедрение в семинары и курсы повышения квалификации педагогических кадров блоков по профилактике социальной дезадаптации, формированию эффективных копинг-стратегий у детей и подростков группы риска</t>
  </si>
  <si>
    <t>Проведение мониторингов по темам:</t>
  </si>
  <si>
    <t xml:space="preserve"> -эффективность использования материально-технической и спортивной базы образовательных учреждений</t>
  </si>
  <si>
    <t>апрель, ноябрь</t>
  </si>
  <si>
    <t xml:space="preserve"> -развитие и функционирование школ-центров досуговой работы</t>
  </si>
  <si>
    <t xml:space="preserve"> -участие школьников области в массовой работе патриотической направленности</t>
  </si>
  <si>
    <t xml:space="preserve"> -деятельность опорных (базовых) Кабинетов по профилактике злоупотребления психоактивных веществ</t>
  </si>
  <si>
    <t xml:space="preserve"> - промежуточный отчет по первому этапу опытно-экспериментальной работы</t>
  </si>
  <si>
    <t xml:space="preserve"> - итоговый отчет по теме эксперимента</t>
  </si>
  <si>
    <t xml:space="preserve">  - итоговый отчет по теме эксперимента</t>
  </si>
  <si>
    <t xml:space="preserve"> - создание постоянно действующей комиссии департамента за подготовкой и проведением летнего отдыха, оздоровления, трудовой занятости несовершеннолетних в муниципальных образованиях (Положение, состав, план работы Комиссии)</t>
  </si>
  <si>
    <t xml:space="preserve"> -разработка и утверждение Положения о конкурсе</t>
  </si>
  <si>
    <t xml:space="preserve"> -организация работы экспертной комиссии(экспертиза документов, объезд общежитий)</t>
  </si>
  <si>
    <t xml:space="preserve"> -заключение договора  на проведение конкурса </t>
  </si>
  <si>
    <t xml:space="preserve"> -контроль за выполнением договорных обязательств</t>
  </si>
  <si>
    <t xml:space="preserve"> - заключение контракта  с победителем конкурса </t>
  </si>
  <si>
    <t xml:space="preserve"> -организация работы оргкомитета конкурса</t>
  </si>
  <si>
    <t xml:space="preserve">  -заключение контракта  с победителем конкурса </t>
  </si>
  <si>
    <t xml:space="preserve"> -органзация и проведение конкурса</t>
  </si>
  <si>
    <t xml:space="preserve"> - подготовка приказа о подведении итогов конкурса</t>
  </si>
  <si>
    <t xml:space="preserve"> -заключение договора  на проведение олимпиады </t>
  </si>
  <si>
    <t xml:space="preserve"> -подготовка приказа и сметы о проведении церемонии</t>
  </si>
  <si>
    <t xml:space="preserve"> -организация и проведение церемонии</t>
  </si>
  <si>
    <t>ко-во</t>
  </si>
  <si>
    <t>Показатель 1. Количество учреждений, оказывающих дошкольную образовательную услугу:</t>
  </si>
  <si>
    <t>кол-во</t>
  </si>
  <si>
    <t>Всего на задачу 2.1.</t>
  </si>
  <si>
    <t>Руденко В.И.</t>
  </si>
  <si>
    <t>Разработка и издание IV тома "Большая Тюменская энциклопедия"(БТЭ)</t>
  </si>
  <si>
    <t>Надейкина Т.В.</t>
  </si>
  <si>
    <t>Организация выигравшая конкурс</t>
  </si>
  <si>
    <t>Определение приоритетных направлений научной деятельности региона на основании анализа основных тенденций социально-экономического развития региона</t>
  </si>
  <si>
    <t>Надейкина Т.В., Руденко В.И.</t>
  </si>
  <si>
    <t>составление перечня приоритетных направлений научной деятельности</t>
  </si>
  <si>
    <t>согласование с органами исполнительной власти ТО приоритетных направлений научной деятельности</t>
  </si>
  <si>
    <t>Базовый ВУЗ</t>
  </si>
  <si>
    <t xml:space="preserve"> -заключение государственногог контракта с  победителем конкурса  на оказание услуг   по проведению  конкурса на соискание грантов Губернатора области</t>
  </si>
  <si>
    <t xml:space="preserve"> -участие в  конкурсе  на оказание услуг   по разработке научно-исследовательских работ и региональной научно-технической программы </t>
  </si>
  <si>
    <t>заключение государственного контракта с победителями конкурса</t>
  </si>
  <si>
    <t xml:space="preserve"> -сбор заявок от научных организаций на приобретение оборудования </t>
  </si>
  <si>
    <t>- формирование сводной заявки на  закупку  услуг по проведению бала (техническое задание)</t>
  </si>
  <si>
    <t>- организация конкурса на закупку  услуг по проведению «Бала выпускников»</t>
  </si>
  <si>
    <t>- участие в конкурсе на закупку транспортных услуг</t>
  </si>
  <si>
    <t>-заключение договора на транспортные услуги</t>
  </si>
  <si>
    <t xml:space="preserve">   -участие в бале «Выпускник»</t>
  </si>
  <si>
    <t>по потребности</t>
  </si>
  <si>
    <t xml:space="preserve"> август -сентябрь</t>
  </si>
  <si>
    <t>1. Социальная поддержка семей, имеющих детей дошкольного возраста</t>
  </si>
  <si>
    <t>1.1. Социальная поддержка семей, имеющих детей, в отношении содержания детей в организациях, оказывающих услуги по обучению, воспитанию и уходу за детьми дошкольного возраста</t>
  </si>
  <si>
    <t>1.2. Компенсация части родительской платы</t>
  </si>
  <si>
    <t>1.3. Обеспечение предоставления дошкольной образовательной услуги</t>
  </si>
  <si>
    <t>2. Социальная поддержка семей, имеющих детей школьного возраста</t>
  </si>
  <si>
    <t>2.1. Социальная поддержка семей, имеющих детей (компенсация за питание)</t>
  </si>
  <si>
    <t>ДОН, отраслевые ассоциации работодателей, ОУ НПО, СПО</t>
  </si>
  <si>
    <t>3.ОУ СПО ( за счет других вопросов в области образование)</t>
  </si>
  <si>
    <t>5.ОУ ВПО ( за счет других вопросов в области образование)</t>
  </si>
  <si>
    <t>7.ФГОУ ВПО "Тюменский государственный институт искусств и культуры"</t>
  </si>
  <si>
    <t>Задача 2.3.Воспитание социально-ответственной личности</t>
  </si>
  <si>
    <r>
      <t xml:space="preserve">Задача 2.4. </t>
    </r>
    <r>
      <rPr>
        <b/>
        <i/>
        <sz val="12"/>
        <rFont val="Arial"/>
        <family val="2"/>
      </rPr>
      <t>Сохранение и укрепление здоровья обучающихся</t>
    </r>
  </si>
  <si>
    <t>Задача  2.5. Создание условий для обучения детей с ограниченными возможностями здоровья</t>
  </si>
  <si>
    <t>Задача 3.1. Обеспечение подготовки квалифицированных профессиональных кадров, востребованных рынком труда</t>
  </si>
  <si>
    <t xml:space="preserve"> -проведение анализа результатов ЕГЭ по усвоению госстандарта в разрезе школ и учителей за последние 3 года, в том числе:</t>
  </si>
  <si>
    <t>предварительные итоги</t>
  </si>
  <si>
    <t>предметный анализ</t>
  </si>
  <si>
    <t>сводный анализ</t>
  </si>
  <si>
    <t xml:space="preserve"> -внедрение практико-ориентированных элективных курсов в предпрофильной и профильной подготовке обучающихся общеобразовательных школ:</t>
  </si>
  <si>
    <t>2009    сентябрь</t>
  </si>
  <si>
    <t>23.</t>
  </si>
  <si>
    <t>ПономареваМ.В.</t>
  </si>
  <si>
    <t>ПономареваМ.В., Руденко В.И.</t>
  </si>
  <si>
    <t>ПоноамареваМ.В.</t>
  </si>
  <si>
    <t>Корнеева Т.Н.,Пономарева М.В.</t>
  </si>
  <si>
    <t>Пономарева М.В.,Надейкина Т.В.</t>
  </si>
  <si>
    <t>Поноамарева М.В.</t>
  </si>
  <si>
    <t>Формирование и оформление регионального заказа на учебные издания для общебразовательных учреждений области, в том числе:</t>
  </si>
  <si>
    <t>Областной педагогический фестиваль "Я и моя профессия" среди педагогов начального и среднего профессионального образования</t>
  </si>
  <si>
    <t xml:space="preserve">Проведение  научно-практическх конференций, семинаров, конкурсов профессионального мастерства,       в том числе: </t>
  </si>
  <si>
    <t>Областной конкурс художественных работ учащихся и студентов</t>
  </si>
  <si>
    <t>Торжественая церемония вручения удостоверений именным стипендиатам Губернатора облати</t>
  </si>
  <si>
    <t>Торжественная церемония вручения дипломов лауреатам премий для поддержки талантливой молодежи в рамках ПНПО</t>
  </si>
  <si>
    <t xml:space="preserve"> -мониторинг потребности в школьных учебниках в разрезе  муниципальных образований (образовательных учреждений)</t>
  </si>
  <si>
    <t xml:space="preserve"> - формирование сводной заявки на  закупку  школьных учебников</t>
  </si>
  <si>
    <t>организация   конкурса  по определению поставщиков школьных учебников</t>
  </si>
  <si>
    <t>4.4.Социальная поддержка детей-сирот и детей, оставшихся без попечения родителей, находящихся на воспитании в приемных семьях</t>
  </si>
  <si>
    <t>4.5.Социальная поддержка детей-сирот и детей, оставшихся без попечения родителей, переданных на патронатное воспитание в семьи</t>
  </si>
  <si>
    <t>4.6.Социальная поддержка детей-сирот и детей, оставшихся без попечения родителей, находящихся под опекой в семьях граждан</t>
  </si>
  <si>
    <t>4.7.Выплата единовременного пособия при всех формах устройства детей, лишенных родительского попечения, в семью</t>
  </si>
  <si>
    <t>1.Грантовая поддержка опорных (базовых) Кабинетов по профилактике ПАВ</t>
  </si>
  <si>
    <t>3.2.7.Организация и проведение Межрегиональной выставки "Совершенствование подготовки кадров как фактор развития нефтегазового комплекса Тюменской области"</t>
  </si>
  <si>
    <t xml:space="preserve">Задача 3.3. Обеспечение повышения квалификации,  стажировки работников профессионального образования </t>
  </si>
  <si>
    <t>Департамент образования и науки, ТОГИРРО,  учреждения СПО, НПО</t>
  </si>
  <si>
    <t>ДОН, ТОГИРРО, ТГУ</t>
  </si>
  <si>
    <t>Показатель 1.Удовлетворенность населения качеством общего образования (процент от числа опрошенных).</t>
  </si>
  <si>
    <t>5.3. Проведение областного конкурса сочинений учащихся общеобразовательных школ о семье и ее ценностях</t>
  </si>
  <si>
    <t>Департамент образования и науки, общеобразовательные учреждения</t>
  </si>
  <si>
    <t>заключение двухстороннего соглашения с департаменом здравоохранения о взаимодействии по вопросу выявления и сопровождения больного ребенка, проведения реабилитационных меропритяий  в процессе обучения, воспитания</t>
  </si>
  <si>
    <t>ДОН,ДЗ</t>
  </si>
  <si>
    <t>контроль деятельности муниципальных психолого-медико-педагогических комиссий по выявлению и выдаче рекомендаций по обучению,коррекции детей с проблемами в развитии</t>
  </si>
  <si>
    <t>контроль за использованием всех форм предоставления образования детям с ограниченными возможностями здоровья в образовательных учреждениях всех типов и видов</t>
  </si>
  <si>
    <t>организация консультативной  работы с родителями, семьями, имеющими детей с ограниченными возвоможностями в развитии</t>
  </si>
  <si>
    <t>постоянно</t>
  </si>
  <si>
    <t>разработка примерного положения по обучению детей по индивидуальным (коорекционным) программам 7 и 8 видов</t>
  </si>
  <si>
    <t>разработка методических рекомендаций для руководиетелей образовательных учреждений по обеспечению доступности специального (коррекционного) образования детям с ограниченными возможностями здоровья</t>
  </si>
  <si>
    <t xml:space="preserve">август </t>
  </si>
  <si>
    <t>«Прямая линия» по вопросам обеспечения доступности дошкольного образования  с участием  специалистов департамента</t>
  </si>
  <si>
    <t>Значение определяется с учётом оптимального формирования классов-комплектов и прогнозируемой динамики численности учащихся</t>
  </si>
  <si>
    <t>Значение определяется с учётом максимального удовлетворения прогнозируемой потребности образовательных учреждений, соответствующей современным требованиям к уровню квалификации педработников</t>
  </si>
  <si>
    <t xml:space="preserve">Значение определяется с учётом потребностей населения и полномасштабной реализации различных видов и форм получения образования </t>
  </si>
  <si>
    <t xml:space="preserve">Областной конкурс организаций, оказывающих услуги для детей и молодежи </t>
  </si>
  <si>
    <t>Конкурсный отбор талантливой молодежи</t>
  </si>
  <si>
    <t>Областной конкурс «Учитель года»</t>
  </si>
  <si>
    <t>Областная студенческая  олимпиада  «Интеллект»</t>
  </si>
  <si>
    <t>4.1.5.Социальная поддержка детей-сирот и детей, оставшихся без попечения родителей, находящихся на воспитании в приемных семьях</t>
  </si>
  <si>
    <t>Полуфинал VIII Международного конкурса молодых дизайнеров "Русский силуэт"</t>
  </si>
  <si>
    <t>участие в конкурсе  по  определению поставщика услуг</t>
  </si>
  <si>
    <t>Значение определяется с учётом достигнутых показателей и при условии реализации принципов здоровьесбережения в дошкольных организациях</t>
  </si>
  <si>
    <t>согласно плану контрольной деятельности ДОН</t>
  </si>
  <si>
    <t>подготовка методических рекомендаций по эффективному использованию информационных технологий в образовательном процессе</t>
  </si>
  <si>
    <t>- разработка  и  утверждение  Положения о конкурсе «Учитель года »</t>
  </si>
  <si>
    <t>- проведение оргкомитета по проведению конкурса</t>
  </si>
  <si>
    <t>22.</t>
  </si>
  <si>
    <t>Проведение Рождественнских чтений:</t>
  </si>
  <si>
    <t>подготовка информационного письма в органы управления образованием</t>
  </si>
  <si>
    <t>подготовка секции по образованию</t>
  </si>
  <si>
    <t>Контроль за реализацией  ТОГИРРО плана  по выполнению госзадания департамента:</t>
  </si>
  <si>
    <t xml:space="preserve">Ежеквартально до 15 числа месяца, следующего за отчетным периодом  </t>
  </si>
  <si>
    <t>- сбор данных о количестве педагогических работников, повысивших квалификацию в рамках курсов, семинаров согласно единой форме:</t>
  </si>
  <si>
    <t>- по предметам БУПа;</t>
  </si>
  <si>
    <t>- по подготовке ЕГЭ;</t>
  </si>
  <si>
    <t xml:space="preserve"> - по использованию в УВП информационных технологий; </t>
  </si>
  <si>
    <t>- по специальному    (коррекционному) образованию;</t>
  </si>
  <si>
    <t xml:space="preserve">- по методике воспитательной  работы с различными категориями </t>
  </si>
  <si>
    <t>учащихся;</t>
  </si>
  <si>
    <t>-по подготовке  педагогических кадров дошкольных образовательных учреждений</t>
  </si>
  <si>
    <t>- анализ полученных данных</t>
  </si>
  <si>
    <t xml:space="preserve">Ежеквартально до 20 числа месяца, следующего за отчетным периодом  </t>
  </si>
  <si>
    <t>Цель 4. Создание условий в учреждениях интернатного типа для полноценного развития детей-сирот и детей, оставшихся без попечения родителей</t>
  </si>
  <si>
    <t xml:space="preserve">Цель 2. Предоставление образования формирующего конкурентоспособного и социально-адаптированного выпускника </t>
  </si>
  <si>
    <t>Цель 3.Обеспечение экономики и социальной сферы региона востребованными квалифицированными профессиональными кадрами</t>
  </si>
  <si>
    <t>Всего на задачу 4.1.</t>
  </si>
  <si>
    <t>Всего на задачу 2.4.</t>
  </si>
  <si>
    <t>3.По программам высшего профессионального образования (ТГИМЭУиП)</t>
  </si>
  <si>
    <t>ДОН, ДСМП, ФСО "Юность России"</t>
  </si>
  <si>
    <t>ДОН, ГИБДД</t>
  </si>
  <si>
    <t>Ройтблат О.В.,Розовик О.Г.</t>
  </si>
  <si>
    <t>-организация   конкурса на оказание услуг   по проведению  регионального конкурса студенческих научных работ (подготовка технического задания, заявка на конкурс )</t>
  </si>
  <si>
    <t>- участие в  конкурсе   на оказание услуг   по проведению  регионального конкурса студенческих научных работ</t>
  </si>
  <si>
    <t>-заключение договора с  победителем конкурса  на оказание услуг   по проведению  регионального конкурса студенческих научных работ</t>
  </si>
  <si>
    <t>-проведение регионального конкурса студенческих научных работ базовым вузом</t>
  </si>
  <si>
    <t xml:space="preserve"> ноябрь</t>
  </si>
  <si>
    <t>январь-июнь</t>
  </si>
  <si>
    <t>ДОН</t>
  </si>
  <si>
    <t>ДОН, ТОГИРРО</t>
  </si>
  <si>
    <t>2008-2010</t>
  </si>
  <si>
    <t xml:space="preserve">Подпрограмма 2. "Основные направления развития общего образования" </t>
  </si>
  <si>
    <t>ДОН, ОМС</t>
  </si>
  <si>
    <t xml:space="preserve"> 2008-2010</t>
  </si>
  <si>
    <t>ТОГИРРО</t>
  </si>
  <si>
    <t>Показатель эффекта. Количество дней, пропущенных по болезни на одного ребенка</t>
  </si>
  <si>
    <t>консультативный осмотр выпускников учреждений интернатного типа и выдача рекомендаций с целью определения для них дальнейшего образования (трудоустройства)</t>
  </si>
  <si>
    <t>подбор учреждений профессионального образования для воспитанников учреждений интернатного типа и реализация ими образовательных программ с учетом их личных особенностей</t>
  </si>
  <si>
    <t>Сенникова Н.И.</t>
  </si>
  <si>
    <t xml:space="preserve">Всего на задачу 5.1.   </t>
  </si>
  <si>
    <t>Обеспечение проведения научно-исследовательских работ, организация разработки и реализации региональных научно-технических программ и проектов, в том числе:</t>
  </si>
  <si>
    <t>Плановый срок исполнения</t>
  </si>
  <si>
    <t>Строительство новых школ, в т.ч. спортивных залов:</t>
  </si>
  <si>
    <t>Проведение работ по капитальному ремонту общеобразовательных учреждений, в том числе:</t>
  </si>
  <si>
    <t>2.Социальная поддержка семей, имеющих детей (компенсация за питание)</t>
  </si>
  <si>
    <t>1.Приобретение торгово-технологического оборудования</t>
  </si>
  <si>
    <t>Подпрограмма 1 "Основные направления развития  дошкольного образования".</t>
  </si>
  <si>
    <t xml:space="preserve"> - подготовка и проведение совещания с руководителями, специалистами органов управления образования по итогам летней оздоровительной кампании 2008 года</t>
  </si>
  <si>
    <t xml:space="preserve"> -  подготовка приказа департамента "Об организации отдыха, оздоровления и трудовой занятости детей летом 2008 года"</t>
  </si>
  <si>
    <t>" Взаимодействие образовательного учреждения и семьи"</t>
  </si>
  <si>
    <t>Разработка и внедрение в образовательный процесс электронных образовательных ресурсов и информационных технологий, в том числе:</t>
  </si>
  <si>
    <r>
      <t xml:space="preserve"> О</t>
    </r>
    <r>
      <rPr>
        <b/>
        <i/>
        <sz val="14"/>
        <rFont val="Arial"/>
        <family val="2"/>
      </rPr>
      <t>рганизация стипендиального обеспечения именных стипендиатов Губернатора Тюменской области:</t>
    </r>
  </si>
  <si>
    <t>2008-2010                                                                                 (апрель-июнь)</t>
  </si>
  <si>
    <t>2008-2010                                                                          (январь-март)</t>
  </si>
  <si>
    <t>2008-2010                                                                                  (апрель-июнь)</t>
  </si>
  <si>
    <t>2008-2010                                                                                                            (июль-сентябрь)</t>
  </si>
  <si>
    <t>5 июня 2008</t>
  </si>
  <si>
    <t>11.1.</t>
  </si>
  <si>
    <t>11.2.</t>
  </si>
  <si>
    <t>2008-2010                                               ежемесячно</t>
  </si>
  <si>
    <t>Поварова И.Н., Кубасов Д.Г.</t>
  </si>
  <si>
    <t>Поварова И.Н., Пономарева М,В.</t>
  </si>
  <si>
    <t>Поварова И.Н.</t>
  </si>
  <si>
    <r>
      <t>август</t>
    </r>
    <r>
      <rPr>
        <b/>
        <i/>
        <sz val="14"/>
        <color indexed="10"/>
        <rFont val="Arial"/>
        <family val="2"/>
      </rPr>
      <t>-</t>
    </r>
    <r>
      <rPr>
        <b/>
        <i/>
        <sz val="14"/>
        <rFont val="Arial"/>
        <family val="2"/>
      </rPr>
      <t>апрель</t>
    </r>
  </si>
  <si>
    <t>Розовик О.Г.</t>
  </si>
  <si>
    <t>сентябрь-май</t>
  </si>
  <si>
    <t>Поварова И.Н.,Анисимова О.А.</t>
  </si>
  <si>
    <t>до 20 числа месяца, следующего за отчетным периодом</t>
  </si>
  <si>
    <t>Розовик О.Г.,Ройтблат О.В.</t>
  </si>
  <si>
    <t>Розовик О.Г.Пономарева М.В.</t>
  </si>
  <si>
    <t>Поварова И.Н., Ройтблат О.В.</t>
  </si>
  <si>
    <t>Гроо О.Ф.</t>
  </si>
  <si>
    <t>Поварова И.Н.,Пономарева М.В.</t>
  </si>
  <si>
    <t>Поварова И.Н.,Ройтблат О.В.</t>
  </si>
  <si>
    <t>Пономарева М.В.</t>
  </si>
  <si>
    <t>анализ социально-экономического развития региона (на основании данных департамента экономики ТО)</t>
  </si>
  <si>
    <t>Брякушина Т.А., Семяник Н.В.</t>
  </si>
  <si>
    <t>Карпова С.И.,Семяник Н.В.</t>
  </si>
  <si>
    <t>Надейкина Т.В. Анисимова О.А.</t>
  </si>
  <si>
    <t xml:space="preserve">Надейкина Т.В. </t>
  </si>
  <si>
    <t>Надейкина Т.В. ,Семяник Н.В.</t>
  </si>
  <si>
    <t xml:space="preserve">стипендиальное обеспечение студентов, обучающихся в рамках регионально-целевой подготовки </t>
  </si>
  <si>
    <t xml:space="preserve">расчет финансирования стипендий регионально-целевой подготовки </t>
  </si>
  <si>
    <t xml:space="preserve">  - заключение договоров (контрактов) на поставку оборудования</t>
  </si>
  <si>
    <t>Надейкина Т.В.,       Анисимова О.А.</t>
  </si>
  <si>
    <t>Кубасов Д.Г.,Надейкина Т.В., Анисимова О.А.</t>
  </si>
  <si>
    <t>Шишкин И.Г.</t>
  </si>
  <si>
    <t>2008                                                  январь</t>
  </si>
  <si>
    <t>4.1.</t>
  </si>
  <si>
    <t>4.2.</t>
  </si>
  <si>
    <t>4.3.</t>
  </si>
  <si>
    <t>4.4.</t>
  </si>
  <si>
    <t>разработка профильных элективных курсов образовательными учреждениями профессионального образования</t>
  </si>
  <si>
    <t xml:space="preserve"> организация работы по рецензированию разработанных  профильных элективных курсов </t>
  </si>
  <si>
    <t>9. Размещение информации на портале органов исполнительной власти</t>
  </si>
  <si>
    <t xml:space="preserve">Примечание: </t>
  </si>
  <si>
    <t>* Федеральные средства</t>
  </si>
  <si>
    <t>**Межбюджетные трансферты</t>
  </si>
  <si>
    <t>февраль-март</t>
  </si>
  <si>
    <t>май</t>
  </si>
  <si>
    <t>Детский сад на 80 мест (п.Андреевский Тюменского района)</t>
  </si>
  <si>
    <t>Детский сад на 200 мест (п.Богандинский Тюменского района)</t>
  </si>
  <si>
    <t>Детский сад на 200 мест (п.Боровский Тюменского района)</t>
  </si>
  <si>
    <t>Детский сад на 200 мест (п.Каскара Тюменского района)</t>
  </si>
  <si>
    <t>Детский сад на 60 мест (с.Салаирка Тюменского района)</t>
  </si>
  <si>
    <t>Детский сад на 60 мест (д.Зырянка Тюменского района)</t>
  </si>
  <si>
    <t>Разработка ПСД  на строительство дошкольных  организаций:</t>
  </si>
  <si>
    <t>11.Строительство школы на 180 мест в с.Тоболово Ишимского района, в т.ч. ПД</t>
  </si>
  <si>
    <t>12.Начальная школа на 72 уч.места с Синицино Ишимского района, в.т.ч.ПД</t>
  </si>
  <si>
    <t>13.Строительство школы на 825 учмест с.Сладково Сладковский район</t>
  </si>
  <si>
    <t>14.Реконструкция школы № 13 по ул.Ремезова, 36, г.Тобольск, в т.ч. ПД</t>
  </si>
  <si>
    <t>15.Строительство школы на 825 уч.мест в третьем Заречном мкр.в гТюмени, разработка ПСД</t>
  </si>
  <si>
    <t>16.Реконструкция здания по ул.Карская, 38 (Гимназия № 80) г.Тюмень под размещение помещений «Британской международной школы» в т.ч. ПД</t>
  </si>
  <si>
    <t>17.Строительство средней общеобразовательной школы на 500 мест в жилом районе «Комарово» г.Тюмень</t>
  </si>
  <si>
    <t>18.Строительство школы на 170 мест с. Новокаишкуль Ярковского района</t>
  </si>
  <si>
    <t>2.1.17.Средства, передаваемые для компенгсации дополнительных расходов, возникших в результате решений, принятых органами власти другого уровня</t>
  </si>
  <si>
    <t>1.Строительство и реконструкция организаций дополнительного образования, в том числе:</t>
  </si>
  <si>
    <t>1.1.Реконструкция школы искусств в с.Абатское Абатский район, ул.1-ое Мая, 12</t>
  </si>
  <si>
    <t xml:space="preserve"> - представление сводного доклада на согласование курирующему заместителю Губернатора Тюменской области и в департамент экономики Т.менской области</t>
  </si>
  <si>
    <t>по приглашению Министерства образовании РФ</t>
  </si>
  <si>
    <t>в течение года</t>
  </si>
  <si>
    <t>Организационная работа по проведению мероприятий с одаренными детьми, в том числе:</t>
  </si>
  <si>
    <t xml:space="preserve"> - разработка Положения о областной предметной олимпиаде</t>
  </si>
  <si>
    <t xml:space="preserve">  - подготовка аналитической справки по итогам олимпиады</t>
  </si>
  <si>
    <t xml:space="preserve"> - заключение договоров на сопровождение учащихся</t>
  </si>
  <si>
    <t>Всего на задачу 3.3.</t>
  </si>
  <si>
    <t>3.3.2.Формирование системы повышения квалификации педагогических работников образовательных учреждений профессионального образования в сфере информационных технологий</t>
  </si>
  <si>
    <t>2008-2010                                                                 (июль-декабрь)</t>
  </si>
  <si>
    <t>2008-2010                                                                   (июль-декабрь)</t>
  </si>
  <si>
    <t>2008-2010                                                               (июль-сентябрь)</t>
  </si>
  <si>
    <t>Работа с Радио «Априори», «Радио-7»</t>
  </si>
  <si>
    <t>2008-2010                                                                   (январь-июнь)</t>
  </si>
  <si>
    <t>Департамент образования и науки, ТОГИРРО</t>
  </si>
  <si>
    <t>1. Строительство детского сада на 110 мест (с. Новоселезнево Казанского района)</t>
  </si>
  <si>
    <t>2.1.12.Денежное вознаграждение лучшим учителям  *</t>
  </si>
  <si>
    <t xml:space="preserve">2.1.13.Обеспечение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</t>
  </si>
  <si>
    <t>2.Областной конкурс «Безопасное колесо»</t>
  </si>
  <si>
    <t>Выявление и выдача рекомендаций по обучению, коррекции детей с ограниченными возможностями здоровья, наблюдение и динамика за выполнением данных рекомендаций, в том числе для педагогов, обучающих детей с ограниченными возможностями здоровья в массовой школе</t>
  </si>
  <si>
    <t xml:space="preserve"> - Строительство школы на 360 мест (с. Бердюжье)</t>
  </si>
  <si>
    <t xml:space="preserve"> - Строительство школы на 120 мест (с.Зарослое Бердюжского р-на)</t>
  </si>
  <si>
    <t xml:space="preserve"> - Строительство школы на 200 мест (д.Осиновская Вагайского р-на)</t>
  </si>
  <si>
    <t xml:space="preserve"> - Строительство школы на 504 места (п.Голышманово)</t>
  </si>
  <si>
    <t xml:space="preserve"> - Строительство средней школы на 120 мест (с.Надцы Тобольского р-на)</t>
  </si>
  <si>
    <t xml:space="preserve"> -совершенствование показателей, индикаторов мониторинга, кластеризация муниципальных образований</t>
  </si>
  <si>
    <t xml:space="preserve"> -предоставление сведений и данных мониторинга в соответствии с заданной периодичностью</t>
  </si>
  <si>
    <t>ОУ - образовательные учреждения</t>
  </si>
  <si>
    <t>ОМС - органы местного самоуправления</t>
  </si>
  <si>
    <t xml:space="preserve"> -формирование  заявки на закупку транспортных услуг по доставке детей на Кремлевскую елку</t>
  </si>
  <si>
    <t xml:space="preserve"> -заключение договора на оказание транспортных услуг по  организации доставки детей </t>
  </si>
  <si>
    <t>разработка методических рекомендаций и диагностического инструментария</t>
  </si>
  <si>
    <t>выпуск сборника научно-методических рекомендаций</t>
  </si>
  <si>
    <t>областная краеведческая игра "Наследники"</t>
  </si>
  <si>
    <t>областная детско-юношеская краеведческая экспедиция "Околица" (90 человек)</t>
  </si>
  <si>
    <t>с 20 июля по  31 июля</t>
  </si>
  <si>
    <t>АНО ДОД областной «Центр творчества детей и юношества», ДОН</t>
  </si>
  <si>
    <t>15 февраля 2008</t>
  </si>
  <si>
    <t>23 апреля 2008</t>
  </si>
  <si>
    <t>Мероприятия по реализации соглашения с областной организацией профсоюза работников народного образования и науки, в том числе:</t>
  </si>
  <si>
    <t xml:space="preserve"> - организация оздоровления и отдыха работников образования</t>
  </si>
  <si>
    <t xml:space="preserve"> - организация культурно-массовой и физкультурно-оздоровительной деятельности среди работников, в том числе проведение праздничных мероприятий в связи с профессиональными праздниками, профессиональных конкурсов, спартакиад, дней здоровья, клубов "выходного дня", обеспечение билетами на театрально-зрелищные мероприятия и т.д.</t>
  </si>
  <si>
    <t xml:space="preserve"> -приобретение новогодних подарков детям работников образования</t>
  </si>
  <si>
    <t xml:space="preserve"> -содействие в обеспечении работников периодическими печатными изданиями</t>
  </si>
  <si>
    <t xml:space="preserve"> -иные социально-культурные мероприятия</t>
  </si>
  <si>
    <t>2-4 квартал</t>
  </si>
  <si>
    <t>ДОН, Областная организация профсоюза работников образования и науки ТО</t>
  </si>
  <si>
    <t>Сенникова Н.И., Худякова В.Т.</t>
  </si>
  <si>
    <t xml:space="preserve">16. </t>
  </si>
  <si>
    <t>Создание информационно-просветительского ресурса для дополнительного образоывания школьников "Тюменский Интернет-вернисаж: обучение через творчество"</t>
  </si>
  <si>
    <t xml:space="preserve"> - организация конкурса по определению исполнителя услуг (подготовка технического задания, заявки)</t>
  </si>
  <si>
    <t xml:space="preserve"> - участие в конкурсе по определению исполнителя услуг</t>
  </si>
  <si>
    <t xml:space="preserve"> - заключение государственного контракта на оказание услуг</t>
  </si>
  <si>
    <t xml:space="preserve"> -контроль за выполнением условий контракта  на оказание услуг</t>
  </si>
  <si>
    <t>Строительство новых зданий и реконструкция имеющихся комплексов образовательных учреждений профессионального образования</t>
  </si>
  <si>
    <t>согласование Положения о  спортивном мероприятии</t>
  </si>
  <si>
    <t>согласование  Положения о спартакиаде</t>
  </si>
  <si>
    <t>ДСМП, ДОН</t>
  </si>
  <si>
    <t>Информационное сопровождение реализации Программы</t>
  </si>
  <si>
    <t>в течение года (по дополнительным  заявкам)</t>
  </si>
  <si>
    <t>по мере поступления обращений</t>
  </si>
  <si>
    <t>Создание и обеспечение работы областных экспериментальных площадок (лабораторий) по проблемам, в том числе:</t>
  </si>
  <si>
    <t>- экспертиза  материалов , представленных на конкурс</t>
  </si>
  <si>
    <t>декабрь</t>
  </si>
  <si>
    <t xml:space="preserve"> - подготовка приказа по итогам конкурса</t>
  </si>
  <si>
    <t xml:space="preserve"> декабрь</t>
  </si>
  <si>
    <t>Планируемый период</t>
  </si>
  <si>
    <t xml:space="preserve"> </t>
  </si>
  <si>
    <t>Виды затрат и мероприятия</t>
  </si>
  <si>
    <t>Утвержденный объем финансирования в 2007 году, тыс. руб. (справочно)</t>
  </si>
  <si>
    <t xml:space="preserve">Предложения по финансированию программы, тыс. руб. </t>
  </si>
  <si>
    <t>Получатели бюджетных средств    (в соответствии с ведомственной классификацией областного бюджета)</t>
  </si>
  <si>
    <t>2008-2010гг.</t>
  </si>
  <si>
    <t xml:space="preserve">2008 год </t>
  </si>
  <si>
    <t xml:space="preserve">2009 год </t>
  </si>
  <si>
    <t>Всего по программе</t>
  </si>
  <si>
    <t>Капитальные вложения, всего</t>
  </si>
  <si>
    <t>НИОКР, всего</t>
  </si>
  <si>
    <t>Текущие расходы, в том числе:</t>
  </si>
  <si>
    <t xml:space="preserve"> расходы  "Эффективное управление отраслью"</t>
  </si>
  <si>
    <t>июнь-июль</t>
  </si>
  <si>
    <t>сентябрь</t>
  </si>
  <si>
    <t>октябрь</t>
  </si>
  <si>
    <t>ноябрь</t>
  </si>
  <si>
    <r>
      <t xml:space="preserve">Задача 5.1. </t>
    </r>
    <r>
      <rPr>
        <b/>
        <i/>
        <sz val="12"/>
        <rFont val="Arial"/>
        <family val="2"/>
      </rPr>
      <t>Содействие использованию разработанных научно-исследовательских проектов в экономике и социальной сфере региона</t>
    </r>
  </si>
  <si>
    <t>3.1. Социальная помощь студентам из малообеспеченных семей и поддержка талантливой молодежи</t>
  </si>
  <si>
    <r>
      <t>Задача 5.1.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Содействие использованию разработанных научно-исследовательских проектов в экономике и социальной сфере региона</t>
    </r>
  </si>
  <si>
    <t>5.1.1.Научно-исследовательские работы</t>
  </si>
  <si>
    <t>5.1.2.Разработка региональных научно-технических программ</t>
  </si>
  <si>
    <t>5.1.3.Проведение научных и научно-практических конференций и симпозиумов и издание учебно-методической и научной литературы</t>
  </si>
  <si>
    <t>2.1.14.Обеспечение государственных гарантий прав граждан,содержащихся в исправительных учреждениях уголовно-исправительной системы, на получение общедоступного и бесплатного образования</t>
  </si>
  <si>
    <t xml:space="preserve">1.Проведение конкурса образовательных программ и педагогических разработок, претендующих на грантовую поддержку </t>
  </si>
  <si>
    <t xml:space="preserve">2.1.4.Приобретение оборудования </t>
  </si>
  <si>
    <t>2.1.5.Обеспечение доступности образования, в том числе:</t>
  </si>
  <si>
    <t>1.Проведение областных предметных олимпиад</t>
  </si>
  <si>
    <t>2.Участие во всероссийских, межрегиональных олимпиадах и конкурсах</t>
  </si>
  <si>
    <t>Ответственные</t>
  </si>
  <si>
    <t>ДОН, ОУ НПО, ОУ спец.(кор.) образования</t>
  </si>
  <si>
    <t>2008-2009</t>
  </si>
  <si>
    <t>ДОН, ГУС</t>
  </si>
  <si>
    <t xml:space="preserve">Участие в эксперименте по введению  ЕГЭ, в том числе:                                                                                                                       </t>
  </si>
  <si>
    <t>-подготовка информации по распределению детей-сирот и детей, оставшихся без попечения родителей, в загородные оздоровительные лагеря</t>
  </si>
  <si>
    <t>-обеспечение закупа путевок для детей-сирот и детей оставшихся без попечения родителей в загородные оздоровительные лагеря</t>
  </si>
  <si>
    <t>-направление списка учреждений , победителей конкурсного отбора, в Министерство образования и науки  РФ</t>
  </si>
  <si>
    <t xml:space="preserve"> участие в конкурсе на закупку услуг по проведению конференции</t>
  </si>
  <si>
    <t>заключение договоров на оказание услуг</t>
  </si>
  <si>
    <t>Начальник управления делами, Лебедева Н.А.</t>
  </si>
  <si>
    <t xml:space="preserve">Проведение совещаний для специалистов органов управления образованием и работников образовательных учреждений по наиболее актуальным проблемам дошкольного образования:                                                         </t>
  </si>
  <si>
    <t xml:space="preserve">  2008-2010                                                                                       </t>
  </si>
  <si>
    <t>Создание на базе ТОГИРРО лабораторий передового опыта по обобщению и распространению наиболее эффективных моделей, технологий и методик дошкольного образования</t>
  </si>
  <si>
    <t>ТОГИРРО,педагогический колледж № 1 г. Тюмени</t>
  </si>
  <si>
    <t>ДОН ,  ТОГИРРО, ОУ, органы управления образованием</t>
  </si>
  <si>
    <t>Гребенкина Н.В.</t>
  </si>
  <si>
    <t>Мукимова О.В.</t>
  </si>
  <si>
    <t xml:space="preserve">ДОН </t>
  </si>
  <si>
    <t xml:space="preserve"> Гребенкина Н.В.</t>
  </si>
  <si>
    <t>ДОН,ТОГИРРО, органы управления образованием</t>
  </si>
  <si>
    <t>ДОН,ТОГИРРО, ОУ, органы управления образованием</t>
  </si>
  <si>
    <t>ДОН, ТОГИРРО,педагогический колледж № 1 г. Тюмень</t>
  </si>
  <si>
    <t>2.2.1. Проведение курсовой подготовки и переподготовки педагогических кадров в соответствии с Госстандартом образования по предметам (по утвержденному плану).Обучение современным методикам и технологиям (ТОГИРРО)</t>
  </si>
  <si>
    <t xml:space="preserve"> - совещание с руководителями учреждений интернатного типа "О реализации законодательства в сфере социально-правовой защиты прав и интересов детей-сирот, детей, оставшихся без попечения родителей"</t>
  </si>
  <si>
    <t xml:space="preserve">  - подготовка  приказа  и сметы расходов на проведение конкурса</t>
  </si>
  <si>
    <t xml:space="preserve"> - приказ  об  итогах конкурса</t>
  </si>
  <si>
    <t>1.5.</t>
  </si>
  <si>
    <t xml:space="preserve"> -формирование  сводной  потребности мебели в разрезе  муниципальных образований</t>
  </si>
  <si>
    <t xml:space="preserve"> -организация  конкурса  по определению поставщиков мебели</t>
  </si>
  <si>
    <t xml:space="preserve">  -участие в конкурсе   по определению поставщиков мебели</t>
  </si>
  <si>
    <t xml:space="preserve">  -заключение договоров на поставку  мебели</t>
  </si>
  <si>
    <t>2.1.2.Капитальный ремонт образовательных             учреждений **</t>
  </si>
  <si>
    <t>ДОН, ОУ НПО, СПО, ВПО</t>
  </si>
  <si>
    <t xml:space="preserve">Целевая подготовка квалифицированных работников, в том числе :  </t>
  </si>
  <si>
    <t>2.1.16. Вознаграждение за классное руководство структурных подразделениях федеральных государственных учреждений высшего профессионального образования</t>
  </si>
  <si>
    <t>9.Проведение интеллектуальных конкурсов для учащихся 4-8 классов</t>
  </si>
  <si>
    <t>10.Адресная поддержка одаренных детей</t>
  </si>
  <si>
    <t>-подготовка плана финансирования конференций и плана издания литературы</t>
  </si>
  <si>
    <t xml:space="preserve">контроль за выполнением условий договора на поставку технологического оборудования  </t>
  </si>
  <si>
    <t>Проведение курсов   подготовки и переподготовки педагогических кадров :</t>
  </si>
  <si>
    <t>- использование  здоровьесберегающих технологий  в работе с детьми, имеющими ограниченные физические возможности</t>
  </si>
  <si>
    <t>-формирование речевых навыков у детей дошкольного и школьного возраста  в рамках учебно-воспитательного процесса ( для логопедов коррекционных ОУ 8 вида)</t>
  </si>
  <si>
    <t>-коррекция устной и письменной речи учащихся начальной школы в условиях логопункта (логопеды школьных логопунктов)</t>
  </si>
  <si>
    <t>-деятельность  специалистов районных , городских ПМПК в условиях реформирорвания образовательной системы (специалисты ПМПК)</t>
  </si>
  <si>
    <t>-коррекционная направленность учебно-воспитательного процесса (педагоги , работающие с детьми   с отклонениями в развитии)</t>
  </si>
  <si>
    <t>1.3.3.Создание лабораторий передового опыта по обобщению и распространению наиболее эффективных моделей, технологий и методик дошкольного образования</t>
  </si>
  <si>
    <t>3.Приобретение учебно-наглядных пособий и оборудования</t>
  </si>
  <si>
    <t>5.1.11.Организационные расходы по сопровождению мероприятий подпрограммы "Основные направления развития науки"</t>
  </si>
  <si>
    <t>-проведение обучающих семинаров с претендентами на конкурс, экспертами гражданских институтов</t>
  </si>
  <si>
    <t>-подготовка  информационного письма  в ОУО о   проведении конкурсного отбора</t>
  </si>
  <si>
    <t>-заседание областной конкурсной комиссии</t>
  </si>
  <si>
    <t>-формирование рейтинга лучших учителей</t>
  </si>
  <si>
    <t>-утверждение списка  учителей-победителей конкурсного отбора Губернатором области</t>
  </si>
  <si>
    <t>-направление списка в Министерство образования и науки  РФ</t>
  </si>
  <si>
    <t>- организация  проведения торжественной церемонии награждения  победителей конкурса</t>
  </si>
  <si>
    <t>март-июнь</t>
  </si>
  <si>
    <t>март-апрель</t>
  </si>
  <si>
    <t>апрель-май</t>
  </si>
  <si>
    <t xml:space="preserve"> -анализ  устройства  выпускников интернатных учреждений  с проблемами в развитии  (обучение  в учреждениях НПО, трудоустройство)</t>
  </si>
  <si>
    <t>в течение года согласно плана</t>
  </si>
  <si>
    <t xml:space="preserve">Реализация Комплекса мер по совершентсвованию организации школьного питания,  в том числе: </t>
  </si>
  <si>
    <t xml:space="preserve">  составление графика стажировок мастеров производственного обучения на предприятиях, внедряющих современные технологии производства</t>
  </si>
  <si>
    <t>Генеральный заказчик (координатор) Департамент образования и науки Тюменской области</t>
  </si>
  <si>
    <t xml:space="preserve">Наименование направления, блока мероприятий, мероприятия </t>
  </si>
  <si>
    <t>Исполнители</t>
  </si>
  <si>
    <t>Подпрограмма 1 "Основные направления развития дошкольного образования"</t>
  </si>
  <si>
    <t>2008                                                                          (январь-июнь)</t>
  </si>
  <si>
    <t>2008-2009                                                         (апрель-октябрь)</t>
  </si>
  <si>
    <t>Областной конкурс учащихся общеобразовательных школ «Безопасное колесо»</t>
  </si>
  <si>
    <t>Областной конкурс «Студвеснушка»</t>
  </si>
  <si>
    <t>Ярмарки выпускников вузов, ОУ СПО и НПО</t>
  </si>
  <si>
    <t>2008 г.</t>
  </si>
  <si>
    <t>2009 г.</t>
  </si>
  <si>
    <t>2010 г.</t>
  </si>
  <si>
    <t>в том числе по мероприятиям:</t>
  </si>
  <si>
    <t>Задача 2.3. Воспитание социально-ответственной личности</t>
  </si>
  <si>
    <t>2010 год</t>
  </si>
  <si>
    <t>Ед.изм.</t>
  </si>
  <si>
    <t xml:space="preserve"> - участие в  конкурсе   на оказание услуг   по проведению  конкурса на соискание грантов Губернатора области на разработку научно-исследовательских проектов</t>
  </si>
  <si>
    <t xml:space="preserve"> -  подготовка приказа  о проведении соревнований</t>
  </si>
  <si>
    <t xml:space="preserve"> - подготовка сметы на проведение соревнований</t>
  </si>
  <si>
    <t xml:space="preserve"> - разработка Положения о проведении соревнований</t>
  </si>
  <si>
    <t xml:space="preserve"> - участие в  софинансировании соревнований</t>
  </si>
  <si>
    <t>1.4.</t>
  </si>
  <si>
    <t xml:space="preserve"> 2008-2010                                            </t>
  </si>
  <si>
    <t xml:space="preserve"> апрель </t>
  </si>
  <si>
    <t xml:space="preserve"> в течение года</t>
  </si>
  <si>
    <t xml:space="preserve">  январь-декабрь</t>
  </si>
  <si>
    <t xml:space="preserve"> январь-февраль</t>
  </si>
  <si>
    <t xml:space="preserve"> январь</t>
  </si>
  <si>
    <t>январь</t>
  </si>
  <si>
    <t>февраль</t>
  </si>
  <si>
    <t>март</t>
  </si>
  <si>
    <t>апрель</t>
  </si>
  <si>
    <t>ДЗН - департамент занятости населения</t>
  </si>
  <si>
    <t>ДАПК - департамент агропромышленного комплекса</t>
  </si>
  <si>
    <t>6.6.</t>
  </si>
  <si>
    <t>Организация интерактивных программ "Компас абитуриента"</t>
  </si>
  <si>
    <t>Участие в организации и проведении зональных семинаров на базе образовательных учреждений семинаров по теме: «Организация воспитательной работы с несовершеннолетними в современных условиях: традиции и новации» для специалистов сферы дополнительного образования:</t>
  </si>
  <si>
    <t xml:space="preserve">Ишим, Ишимский район, Абатский р-н, Голышмановский р-н,  </t>
  </si>
  <si>
    <t>Казанский р-н, Омутинский р-н, Бердюжский р-н, Заводоуковский р-н,</t>
  </si>
  <si>
    <t>Ялуторовск, Ялуторовский р-н, Викуловский р-н, Армизонский р-н,</t>
  </si>
  <si>
    <t>Аромашевский р-н, Сорокинский р-н, Упоровский р-н, Юргинский р-н</t>
  </si>
  <si>
    <t>Вагайский р-н,Уватский р-н, Тобольск, Тобольский р-н,</t>
  </si>
  <si>
    <t xml:space="preserve">ТОГИРРО, ДОН </t>
  </si>
  <si>
    <t>Социально-педагогические и социально-психологические технологии работы в ОУ</t>
  </si>
  <si>
    <t>Современные технологии организации внеурочной деятельности, досуга и летнего отдыха детей и подростков</t>
  </si>
  <si>
    <t>Дополнительное образование детей как часть общего образования</t>
  </si>
  <si>
    <t>Управление воспитательной работой в классе. Развитие ученического самоуправления, волонтерского движения</t>
  </si>
  <si>
    <t>Детская агрессивность: возникновение, проявления, пути предупреждения и коррекции</t>
  </si>
  <si>
    <t>Управление развитием воспитательной системы. Управление детскими и молодежными общественными организациями</t>
  </si>
  <si>
    <t>Тюменский район</t>
  </si>
  <si>
    <t>Казанский район</t>
  </si>
  <si>
    <t>Сладковский район</t>
  </si>
  <si>
    <t>Бердюжский район</t>
  </si>
  <si>
    <t>ДСР,ДОН, ОУО</t>
  </si>
  <si>
    <t>Вагайский район</t>
  </si>
  <si>
    <t>Упоровский район</t>
  </si>
  <si>
    <t>Тобольский район</t>
  </si>
  <si>
    <t>июль</t>
  </si>
  <si>
    <t>Заводоуковский район</t>
  </si>
  <si>
    <t>Нижнетавдинский район</t>
  </si>
  <si>
    <t>Викуловский район</t>
  </si>
  <si>
    <t>в рамках курсовой подготовки</t>
  </si>
  <si>
    <t xml:space="preserve"> -проведение научно-практической конференции по вопросам дополнительного образования и воспитания школьников</t>
  </si>
  <si>
    <t>в рамках курсовой подготовки через содержание курсов</t>
  </si>
  <si>
    <t xml:space="preserve"> -организация и проведение конкурса программ и методических идей среди специалистов учреждений и организаций дополнительного образоввания и воспитания школьников</t>
  </si>
  <si>
    <t>5.1.5.Проведение регионального конкурса студенческих научных работ</t>
  </si>
  <si>
    <t xml:space="preserve"> -проведение анализа сведений мониторинга и выработка рекомендаций для принятия управленческих решений</t>
  </si>
  <si>
    <t xml:space="preserve"> - мониторинг использования средств и объемов выполненных работ  муниципальными образованиями по  капитальному  ремонту  учреждений образования (областной, муниципальный бюджеты)</t>
  </si>
  <si>
    <t>2.1.8.Развитие сети сельских базовых и городских школ</t>
  </si>
  <si>
    <t>2.1.6. Обеспечение безопасных условий осуществления образовательного процесса, в том числе:</t>
  </si>
  <si>
    <t>2.Приобретение компьютерного оборудования</t>
  </si>
  <si>
    <t>4.Приобретение бесплатного комплекта учебников</t>
  </si>
  <si>
    <t>8.Проведение 6 Рождественских чтений "Православие, образование и воспитание в 21 веке"</t>
  </si>
  <si>
    <t xml:space="preserve">Задача 3.1. Обеспечение подготовки квалифицированных профессиональных кадров, востребованных рынком труда </t>
  </si>
  <si>
    <t>Задача 4.1. Обеспечение содержания и воспитания детей-сирот и детей, оставшихся без попечения родителей, в учреждениях интернатного типа</t>
  </si>
  <si>
    <t>сбор информации по движению и успеваемости учащихся дневных  общеобрзовательных учреждений, вечерних (сменных) школ и учебно-консультатционных пунктов по итогам первого полугодия учебного года</t>
  </si>
  <si>
    <t>подготовка информационного письма по итогам первого полугодия и движению учащихся зам. глав администраций ОМО</t>
  </si>
  <si>
    <t>проведение инспекционных проверок по вопросам всеобуча</t>
  </si>
  <si>
    <t>проверка сведений о детях,не приступивших к занятиям на начало учебного года</t>
  </si>
  <si>
    <t>сентябрь,ежегодно</t>
  </si>
  <si>
    <t>2.4.1.Организация учебного процесса в соответствии с нормами СанПИНа по обеспеченности мебелью (приобретение мебели и мягкого инвентаря), в том числе:</t>
  </si>
  <si>
    <t xml:space="preserve">анализ работы по внедрению здоровьесберегающи технологий и определение тематики курсовой подготовки учителей </t>
  </si>
  <si>
    <t xml:space="preserve"> -участие в разработке проектов нормативно-правовых актов в части организации школьного питания, регулирования взаимодействия заинтересованных организаций, формирования требований к качеству питания, оказания мер социальной поддержки отдельным категориям граждан:</t>
  </si>
  <si>
    <t>выработка единых требований к организации качественного питания</t>
  </si>
  <si>
    <t xml:space="preserve"> -разработка унифицированных квалификационных требований к организациям и индивидуальным предпринимателям, оказывающим услуги по организации питания, в части производственного контроля, технологий приготовления и технического оснащения:</t>
  </si>
  <si>
    <t>контроль за выполнением требований</t>
  </si>
  <si>
    <t>разработка и утверждение единых требований к режиму питания :</t>
  </si>
  <si>
    <t>подготовка инормационного письма об единых требованиях к режиму питания в органы управления образованием</t>
  </si>
  <si>
    <t xml:space="preserve"> -разработка и утверждение типового цикличного меню с учетом возрастных особенностей детей и требований сбалансированности:</t>
  </si>
  <si>
    <t>разработка примерного меню</t>
  </si>
  <si>
    <t>военно-патриотическая, краеведческая работа, воспитание юных граждан области на основе духовных и культурно-исторических традиций области:</t>
  </si>
  <si>
    <t>заочный тур конкурса  исследовательских работ учащихся "Мой край"</t>
  </si>
  <si>
    <t>- подготовка  приказа  об утверждении сетевого графика  проведения конкурсных процедур отбора  общеобразовательных учреждений</t>
  </si>
  <si>
    <t>первая декада февраля</t>
  </si>
  <si>
    <t>последняя декада января</t>
  </si>
  <si>
    <t>март, апрель</t>
  </si>
  <si>
    <t>- экспертиза  деятельности учреждений  общественными институтами по критериям  отбора</t>
  </si>
  <si>
    <t>март, 1 декада апреля</t>
  </si>
  <si>
    <t>до 15 апреля</t>
  </si>
  <si>
    <t>- организация проведения  торжественной  церемонии награждения   победителей конкурса Губернатором области</t>
  </si>
  <si>
    <t>Организационная работа по проведению конкурса лучших учителей в рамках ПНПО (организация работы областной конкурсной комиссии, работа с гражданскими институтами), в том числе:</t>
  </si>
  <si>
    <t>Вторая половина февраля</t>
  </si>
  <si>
    <t>-Утверждение Советом по реализации ПНПО порядка проведения  конкурсных процедур по  отбору лучших учителей, состава областной конкурсной комиссии, перечня  общественных институтов, принимающих участие  в экспертизе деятельности учителей</t>
  </si>
  <si>
    <t>ДЖКП - департамент жилищно-коммунальной политики</t>
  </si>
  <si>
    <t>ДЛК - департамент лесного комплекса</t>
  </si>
  <si>
    <t>ДИПи ГПП - департамент инвестиционной политики и государственной поддержки предпринимательства</t>
  </si>
  <si>
    <t>КК - комитет по культуре</t>
  </si>
  <si>
    <t>август</t>
  </si>
  <si>
    <t>Организация и проведение регионального конкурса на соискание грантов Губернатора области на разработку научно-исследовательских проектов</t>
  </si>
  <si>
    <t>Проведение областной студенческой олимпиады "Интеллект", в том числе:</t>
  </si>
  <si>
    <t>9. Строительство средней школы на 100 мест в блоке с детским садом на 30 мест (с. Лесное Юргинского района)</t>
  </si>
  <si>
    <t>10.Строительство средней школы на 825 уч.мест (г.Ялуторовск)</t>
  </si>
  <si>
    <t>5.1.4.Разработка и издание IV тома "Большая Тюменская энциклопедия"</t>
  </si>
  <si>
    <t xml:space="preserve"> -подготовка и заключение договоров на сопровожденние детей</t>
  </si>
  <si>
    <t>2. Строительство школы на 360 мест (с. Бердюжье)</t>
  </si>
  <si>
    <t>3. Строительство школы на 120 мест (с. Зарослое Бердюжского района)</t>
  </si>
  <si>
    <t>4. Строительство школы на 200 мест (д. Осиновская Вагайского района)</t>
  </si>
  <si>
    <t>5. Строительство школы на 504 места (п. Голышманово)</t>
  </si>
  <si>
    <t>6. Строительство средней школы на 120 мест (с. Надцы Тобольского района)</t>
  </si>
  <si>
    <t>7. Строительство школы-сада на 102 места (с. Бызово Упоровского района)</t>
  </si>
  <si>
    <t>8. Строительство школы № 15 на 825 мест (г. Тюмень)</t>
  </si>
  <si>
    <t>3.2.1.Строительство и реконструкция учреждений профессионального образовани, в том числе:</t>
  </si>
  <si>
    <t>май-июнь</t>
  </si>
  <si>
    <t>Цель 2.  Предоставление доступного  образования, соответствующего государственным стандартам, обеспечивающего сохранение здоровья и снижение уровня асоциальных проявлений среди обучающихся.</t>
  </si>
  <si>
    <t xml:space="preserve"> 2008-2010  </t>
  </si>
  <si>
    <t>Показатель 2. Охват детей в возрасте от 3 до 7 лет программами дошкольного образования</t>
  </si>
  <si>
    <t>3.3.1.Обеспечение стажировки мастеров производственного обучения на предприятиях, внедряющих высокотехнологичные производства</t>
  </si>
  <si>
    <t>1. Образовательные учреждения профессионального образования (за счет государственной поддержки профессионального образования и науки), в том числе:</t>
  </si>
  <si>
    <t xml:space="preserve"> - Тюменский областной государственный институт развития регионального образования (ТОГИРРО), г.Тюмень</t>
  </si>
  <si>
    <t xml:space="preserve"> - ГОУ НПО "Профессиональное училище №3", г.Тобольск</t>
  </si>
  <si>
    <t xml:space="preserve"> -разработка унифицированных требований к оснащению столовых и пищеблоков технологическим оборудованием с учетом количества учащихся в школе, поточности  и применяемой модели организации питания (на сырье, доготовочные или буфеты)</t>
  </si>
  <si>
    <t>Организация и проведение межрегиональной выставки "Совершенствование подготовки кадров как фактор развития нефтегазового комплекса Тюменской области"</t>
  </si>
  <si>
    <t>ДОН, ВУЗ</t>
  </si>
  <si>
    <t>Областная олимпиада среди студентов среднего профессионального образования</t>
  </si>
  <si>
    <t>Областной конкурс "Студвеснушка"</t>
  </si>
  <si>
    <t>Областной театральный фестиваль "Бриз вдохновения"</t>
  </si>
  <si>
    <t>Областная научно-практическая конференция "Я - специалист"</t>
  </si>
  <si>
    <t>Задача 1.2. Развитие гибкой многофункциональной сети дошкольных учреждений, предоставляющих дошкольное образование с учетом демографической ситуации</t>
  </si>
  <si>
    <t>Формирование запроса на развитие материально-технической базы учреждений, оказывающих дошкольную образовательную услугу, в соответствии с целями и задачами реализуемых учреждениями образовательных программ</t>
  </si>
  <si>
    <t xml:space="preserve">Мониторинг обеспечения преемственности и программно-методического обеспечения дошкольного и предшкольного образования </t>
  </si>
  <si>
    <t>ДОН, ДСМП, Молодежная биржа труда</t>
  </si>
  <si>
    <t>Работа с областными СМИ, журналом "Дождь"</t>
  </si>
  <si>
    <t>Дни открытых дверей учреждений НПО, СПО</t>
  </si>
  <si>
    <t>Подготовка и рассылка информационно-разъяснительных материалов о реализации Программы в районные СМИ</t>
  </si>
  <si>
    <t>Подготовка ответов специалистов на вопросы читателей о реализации Программы для публикации  в районных СМИ</t>
  </si>
  <si>
    <t xml:space="preserve"> - Капитальный ремонт с целью открытия новых профессий и приведения в нормативное состояние учебного корпуса, общественно-бытового корпуса, общежития ГОУ НПО "Профессиональное училище № 49", с.Юргинское Юргинского района</t>
  </si>
  <si>
    <t xml:space="preserve"> - ГОУ ВПО Тюменский государственный институт мировой экономики и права (ТГИМЭиУП), г.Тюмень</t>
  </si>
  <si>
    <t xml:space="preserve"> - ГОУ СПО "Тюменский педагогический коледж №1", г.Тюмень</t>
  </si>
  <si>
    <t xml:space="preserve">Подготовка и выпуск альманаха, посвященного  развитию системы образования, реализации приоритетного национального проекта «Образование» в Тюменской области </t>
  </si>
  <si>
    <t>Обеспечение содержания имущественного комплекса, необходимого для подготовки профессиональных кадров (в т.ч. Расходы на коммунальные услуги)</t>
  </si>
  <si>
    <t>собеседования с руководителями и главными бухгалтерами образовательных учреждений по формированию объемов финансирования</t>
  </si>
  <si>
    <t>доведение до образовательных учреждений объемов финансирования</t>
  </si>
  <si>
    <t>отчет о расходовании средств на заседаниях наблюдательных советов</t>
  </si>
  <si>
    <t>Реализация комплекса мероприятий по эффективному развитию учреждений профессионального образования и направлений подготовки кадров, в том числе:</t>
  </si>
  <si>
    <t>-анализ состояния материальной базы учреждений профессионального образования  для подготовки предложений в перечень объектов на проведение капитального ремонта учебных корпусов и учебно-производственных мастерских, распределения средств, выделенных на капитальный ремонт</t>
  </si>
  <si>
    <t>- формирование сводного перечня   объектов капитального ремонта в разрезе учреждений профессионального образования</t>
  </si>
  <si>
    <t>организация  работы по объявлению конкурса для определения подрядчика на выполнение работ по капитальному  (текущему)  ремонту  (подготовка технических заданий, конкурсных заявок)</t>
  </si>
  <si>
    <t>май-август</t>
  </si>
  <si>
    <t>Проведение первоочередных противопожарных мероприятий в учреждениях профессионального образования</t>
  </si>
  <si>
    <t>"Основные направления развития образования в Упоровсоком муниципальном районе на 2014-2016 годы"</t>
  </si>
  <si>
    <t>«Основные направления развития образования в Упоровском муниципальном районе на 2014-2016 годы"</t>
  </si>
  <si>
    <t>2013 г. Оценка</t>
  </si>
  <si>
    <t>Соответсвие занимаемой должности</t>
  </si>
  <si>
    <t>аттестованных на "соответствие должности"</t>
  </si>
  <si>
    <t>5.0</t>
  </si>
  <si>
    <t>Показатель из Указа Президента  №609</t>
  </si>
  <si>
    <t>Показатель из Указа Президента от  №609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</si>
</sst>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 р.&quot;;\-#,##0&quot; р.&quot;"/>
    <numFmt numFmtId="177" formatCode="#,##0&quot; р.&quot;;[Red]\-#,##0&quot; р.&quot;"/>
    <numFmt numFmtId="178" formatCode="#,##0.00&quot; р.&quot;;\-#,##0.00&quot; р.&quot;"/>
    <numFmt numFmtId="179" formatCode="#,##0.00&quot; р.&quot;;[Red]\-#,##0.00&quot; р.&quot;"/>
    <numFmt numFmtId="180" formatCode="_-* #,##0&quot; р.&quot;_-;\-* #,##0&quot; р.&quot;_-;_-* &quot;-&quot;&quot; р.&quot;_-;_-@_-"/>
    <numFmt numFmtId="181" formatCode="_-* #,##0_ _р_._-;\-* #,##0_ _р_._-;_-* &quot;-&quot;_ _р_._-;_-@_-"/>
    <numFmt numFmtId="182" formatCode="_-* #,##0.00&quot; р.&quot;_-;\-* #,##0.00&quot; р.&quot;_-;_-* &quot;-&quot;??&quot; р.&quot;_-;_-@_-"/>
    <numFmt numFmtId="183" formatCode="_-* #,##0.00_ _р_._-;\-* #,##0.00_ _р_._-;_-* &quot;-&quot;??_ _р_._-;_-@_-"/>
    <numFmt numFmtId="184" formatCode="#,##0\ &quot;đ.&quot;;\-#,##0\ &quot;đ.&quot;"/>
    <numFmt numFmtId="185" formatCode="#,##0\ &quot;đ.&quot;;[Red]\-#,##0\ &quot;đ.&quot;"/>
    <numFmt numFmtId="186" formatCode="#,##0.00\ &quot;đ.&quot;;\-#,##0.00\ &quot;đ.&quot;"/>
    <numFmt numFmtId="187" formatCode="#,##0.00\ &quot;đ.&quot;;[Red]\-#,##0.00\ &quot;đ.&quot;"/>
    <numFmt numFmtId="188" formatCode="_-* #,##0\ &quot;đ.&quot;_-;\-* #,##0\ &quot;đ.&quot;_-;_-* &quot;-&quot;\ &quot;đ.&quot;_-;_-@_-"/>
    <numFmt numFmtId="189" formatCode="_-* #,##0\ _đ_._-;\-* #,##0\ _đ_._-;_-* &quot;-&quot;\ _đ_._-;_-@_-"/>
    <numFmt numFmtId="190" formatCode="_-* #,##0.00\ &quot;đ.&quot;_-;\-* #,##0.00\ &quot;đ.&quot;_-;_-* &quot;-&quot;??\ &quot;đ.&quot;_-;_-@_-"/>
    <numFmt numFmtId="191" formatCode="_-* #,##0.00\ _đ_._-;\-* #,##0.00\ _đ_._-;_-* &quot;-&quot;??\ _đ_._-;_-@_-"/>
    <numFmt numFmtId="192" formatCode="#,##0&quot;đ.&quot;;\-#,##0&quot;đ.&quot;"/>
    <numFmt numFmtId="193" formatCode="#,##0&quot;đ.&quot;;[Red]\-#,##0&quot;đ.&quot;"/>
    <numFmt numFmtId="194" formatCode="#,##0.00&quot;đ.&quot;;\-#,##0.00&quot;đ.&quot;"/>
    <numFmt numFmtId="195" formatCode="#,##0.00&quot;đ.&quot;;[Red]\-#,##0.00&quot;đ.&quot;"/>
    <numFmt numFmtId="196" formatCode="_-* #,##0&quot;đ.&quot;_-;\-* #,##0&quot;đ.&quot;_-;_-* &quot;-&quot;&quot;đ.&quot;_-;_-@_-"/>
    <numFmt numFmtId="197" formatCode="_-* #,##0_đ_._-;\-* #,##0_đ_._-;_-* &quot;-&quot;_đ_._-;_-@_-"/>
    <numFmt numFmtId="198" formatCode="_-* #,##0.00&quot;đ.&quot;_-;\-* #,##0.00&quot;đ.&quot;_-;_-* &quot;-&quot;??&quot;đ.&quot;_-;_-@_-"/>
    <numFmt numFmtId="199" formatCode="_-* #,##0.00_đ_._-;\-* #,##0.00_đ_._-;_-* &quot;-&quot;??_đ_._-;_-@_-"/>
    <numFmt numFmtId="200" formatCode="0.0"/>
    <numFmt numFmtId="201" formatCode="0.000"/>
    <numFmt numFmtId="202" formatCode="0.0000"/>
    <numFmt numFmtId="203" formatCode="[$-FC19]d\ mmmm\ yyyy\ &quot;г.&quot;"/>
    <numFmt numFmtId="204" formatCode="#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.000"/>
    <numFmt numFmtId="214" formatCode="[$-F419]yyyy\,\ mmmm;@"/>
  </numFmts>
  <fonts count="70">
    <font>
      <sz val="10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name val="Arial Cyr"/>
      <family val="0"/>
    </font>
    <font>
      <i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4"/>
      <name val="Arial Cyr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i/>
      <sz val="10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5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79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54">
      <alignment/>
      <protection/>
    </xf>
    <xf numFmtId="0" fontId="1" fillId="0" borderId="0" xfId="54" applyFont="1" applyAlignment="1">
      <alignment horizontal="right"/>
      <protection/>
    </xf>
    <xf numFmtId="0" fontId="2" fillId="0" borderId="0" xfId="54" applyFont="1" applyAlignment="1">
      <alignment horizontal="right"/>
      <protection/>
    </xf>
    <xf numFmtId="0" fontId="5" fillId="0" borderId="0" xfId="54" applyAlignment="1">
      <alignment horizontal="center" vertical="center"/>
      <protection/>
    </xf>
    <xf numFmtId="0" fontId="4" fillId="0" borderId="0" xfId="54" applyFont="1" applyAlignment="1">
      <alignment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horizontal="center" vertical="center" wrapText="1"/>
      <protection/>
    </xf>
    <xf numFmtId="200" fontId="5" fillId="0" borderId="10" xfId="54" applyNumberFormat="1" applyFont="1" applyBorder="1" applyAlignment="1">
      <alignment horizontal="center" vertical="center"/>
      <protection/>
    </xf>
    <xf numFmtId="0" fontId="13" fillId="0" borderId="0" xfId="0" applyFont="1" applyAlignment="1">
      <alignment/>
    </xf>
    <xf numFmtId="200" fontId="5" fillId="0" borderId="10" xfId="54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00" fontId="16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200" fontId="4" fillId="34" borderId="10" xfId="0" applyNumberFormat="1" applyFont="1" applyFill="1" applyBorder="1" applyAlignment="1">
      <alignment horizontal="center" vertical="top" wrapText="1"/>
    </xf>
    <xf numFmtId="200" fontId="4" fillId="0" borderId="10" xfId="0" applyNumberFormat="1" applyFont="1" applyFill="1" applyBorder="1" applyAlignment="1">
      <alignment horizontal="center" vertical="top" wrapText="1"/>
    </xf>
    <xf numFmtId="200" fontId="3" fillId="0" borderId="0" xfId="0" applyNumberFormat="1" applyFont="1" applyFill="1" applyBorder="1" applyAlignment="1">
      <alignment wrapText="1"/>
    </xf>
    <xf numFmtId="200" fontId="4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 wrapText="1"/>
    </xf>
    <xf numFmtId="200" fontId="19" fillId="0" borderId="0" xfId="0" applyNumberFormat="1" applyFont="1" applyFill="1" applyBorder="1" applyAlignment="1">
      <alignment/>
    </xf>
    <xf numFmtId="200" fontId="20" fillId="0" borderId="0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200" fontId="19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200" fontId="16" fillId="33" borderId="10" xfId="0" applyNumberFormat="1" applyFont="1" applyFill="1" applyBorder="1" applyAlignment="1">
      <alignment horizontal="center" vertical="top"/>
    </xf>
    <xf numFmtId="200" fontId="16" fillId="33" borderId="10" xfId="0" applyNumberFormat="1" applyFont="1" applyFill="1" applyBorder="1" applyAlignment="1">
      <alignment horizontal="center" vertical="top" wrapText="1"/>
    </xf>
    <xf numFmtId="200" fontId="12" fillId="35" borderId="10" xfId="0" applyNumberFormat="1" applyFont="1" applyFill="1" applyBorder="1" applyAlignment="1">
      <alignment horizontal="center" vertical="top"/>
    </xf>
    <xf numFmtId="0" fontId="13" fillId="35" borderId="11" xfId="0" applyFont="1" applyFill="1" applyBorder="1" applyAlignment="1">
      <alignment horizontal="center" vertical="top" wrapText="1"/>
    </xf>
    <xf numFmtId="200" fontId="15" fillId="0" borderId="10" xfId="0" applyNumberFormat="1" applyFont="1" applyBorder="1" applyAlignment="1">
      <alignment horizontal="center" vertical="top"/>
    </xf>
    <xf numFmtId="200" fontId="15" fillId="0" borderId="10" xfId="0" applyNumberFormat="1" applyFont="1" applyBorder="1" applyAlignment="1">
      <alignment horizontal="center" vertical="top" wrapText="1"/>
    </xf>
    <xf numFmtId="200" fontId="4" fillId="35" borderId="10" xfId="0" applyNumberFormat="1" applyFont="1" applyFill="1" applyBorder="1" applyAlignment="1">
      <alignment horizontal="center" vertical="top"/>
    </xf>
    <xf numFmtId="200" fontId="4" fillId="35" borderId="10" xfId="0" applyNumberFormat="1" applyFont="1" applyFill="1" applyBorder="1" applyAlignment="1">
      <alignment horizontal="center" vertical="top" wrapText="1"/>
    </xf>
    <xf numFmtId="200" fontId="16" fillId="0" borderId="10" xfId="0" applyNumberFormat="1" applyFont="1" applyBorder="1" applyAlignment="1">
      <alignment horizontal="center" vertical="top"/>
    </xf>
    <xf numFmtId="200" fontId="4" fillId="36" borderId="10" xfId="0" applyNumberFormat="1" applyFont="1" applyFill="1" applyBorder="1" applyAlignment="1">
      <alignment horizontal="center" vertical="top"/>
    </xf>
    <xf numFmtId="200" fontId="4" fillId="36" borderId="10" xfId="0" applyNumberFormat="1" applyFont="1" applyFill="1" applyBorder="1" applyAlignment="1">
      <alignment horizontal="center" vertical="top" wrapText="1"/>
    </xf>
    <xf numFmtId="200" fontId="4" fillId="0" borderId="10" xfId="0" applyNumberFormat="1" applyFont="1" applyFill="1" applyBorder="1" applyAlignment="1">
      <alignment horizontal="center" vertical="top"/>
    </xf>
    <xf numFmtId="200" fontId="15" fillId="35" borderId="10" xfId="0" applyNumberFormat="1" applyFont="1" applyFill="1" applyBorder="1" applyAlignment="1">
      <alignment horizontal="center" vertical="top" wrapText="1"/>
    </xf>
    <xf numFmtId="200" fontId="4" fillId="0" borderId="10" xfId="0" applyNumberFormat="1" applyFont="1" applyBorder="1" applyAlignment="1">
      <alignment horizontal="center" vertical="top"/>
    </xf>
    <xf numFmtId="200" fontId="4" fillId="34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200" fontId="12" fillId="35" borderId="10" xfId="0" applyNumberFormat="1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center" vertical="top" wrapText="1"/>
    </xf>
    <xf numFmtId="200" fontId="15" fillId="0" borderId="10" xfId="0" applyNumberFormat="1" applyFont="1" applyFill="1" applyBorder="1" applyAlignment="1">
      <alignment horizontal="center" vertical="top"/>
    </xf>
    <xf numFmtId="200" fontId="16" fillId="35" borderId="10" xfId="0" applyNumberFormat="1" applyFont="1" applyFill="1" applyBorder="1" applyAlignment="1">
      <alignment horizontal="center" vertical="top" wrapText="1"/>
    </xf>
    <xf numFmtId="200" fontId="16" fillId="0" borderId="10" xfId="0" applyNumberFormat="1" applyFont="1" applyFill="1" applyBorder="1" applyAlignment="1">
      <alignment horizontal="center" vertical="top"/>
    </xf>
    <xf numFmtId="200" fontId="16" fillId="0" borderId="10" xfId="0" applyNumberFormat="1" applyFont="1" applyBorder="1" applyAlignment="1">
      <alignment horizontal="center" vertical="top" wrapText="1"/>
    </xf>
    <xf numFmtId="200" fontId="15" fillId="35" borderId="10" xfId="0" applyNumberFormat="1" applyFont="1" applyFill="1" applyBorder="1" applyAlignment="1">
      <alignment horizontal="center" vertical="top"/>
    </xf>
    <xf numFmtId="200" fontId="15" fillId="0" borderId="10" xfId="0" applyNumberFormat="1" applyFont="1" applyFill="1" applyBorder="1" applyAlignment="1">
      <alignment horizontal="center" vertical="top" wrapText="1"/>
    </xf>
    <xf numFmtId="200" fontId="16" fillId="36" borderId="10" xfId="0" applyNumberFormat="1" applyFont="1" applyFill="1" applyBorder="1" applyAlignment="1">
      <alignment horizontal="center" vertical="top"/>
    </xf>
    <xf numFmtId="200" fontId="15" fillId="34" borderId="10" xfId="0" applyNumberFormat="1" applyFont="1" applyFill="1" applyBorder="1" applyAlignment="1">
      <alignment horizontal="center" vertical="top" wrapText="1"/>
    </xf>
    <xf numFmtId="200" fontId="4" fillId="35" borderId="12" xfId="0" applyNumberFormat="1" applyFont="1" applyFill="1" applyBorder="1" applyAlignment="1">
      <alignment horizontal="center" vertical="top" wrapText="1"/>
    </xf>
    <xf numFmtId="200" fontId="16" fillId="35" borderId="10" xfId="0" applyNumberFormat="1" applyFont="1" applyFill="1" applyBorder="1" applyAlignment="1">
      <alignment horizontal="center" vertical="top"/>
    </xf>
    <xf numFmtId="200" fontId="15" fillId="36" borderId="10" xfId="0" applyNumberFormat="1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200" fontId="4" fillId="33" borderId="10" xfId="0" applyNumberFormat="1" applyFont="1" applyFill="1" applyBorder="1" applyAlignment="1">
      <alignment horizontal="left" vertical="top"/>
    </xf>
    <xf numFmtId="0" fontId="12" fillId="35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200" fontId="4" fillId="36" borderId="10" xfId="0" applyNumberFormat="1" applyFont="1" applyFill="1" applyBorder="1" applyAlignment="1">
      <alignment horizontal="left" vertical="top"/>
    </xf>
    <xf numFmtId="200" fontId="4" fillId="0" borderId="10" xfId="0" applyNumberFormat="1" applyFont="1" applyBorder="1" applyAlignment="1">
      <alignment horizontal="left" vertical="top"/>
    </xf>
    <xf numFmtId="200" fontId="4" fillId="0" borderId="10" xfId="0" applyNumberFormat="1" applyFont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/>
    </xf>
    <xf numFmtId="200" fontId="4" fillId="0" borderId="10" xfId="0" applyNumberFormat="1" applyFont="1" applyFill="1" applyBorder="1" applyAlignment="1">
      <alignment horizontal="left" vertical="top"/>
    </xf>
    <xf numFmtId="200" fontId="16" fillId="0" borderId="10" xfId="0" applyNumberFormat="1" applyFont="1" applyBorder="1" applyAlignment="1">
      <alignment horizontal="left" vertical="top" wrapText="1"/>
    </xf>
    <xf numFmtId="200" fontId="16" fillId="36" borderId="10" xfId="0" applyNumberFormat="1" applyFont="1" applyFill="1" applyBorder="1" applyAlignment="1">
      <alignment horizontal="left" vertical="top" wrapText="1"/>
    </xf>
    <xf numFmtId="200" fontId="4" fillId="34" borderId="10" xfId="0" applyNumberFormat="1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200" fontId="16" fillId="0" borderId="10" xfId="0" applyNumberFormat="1" applyFont="1" applyBorder="1" applyAlignment="1">
      <alignment horizontal="left" vertical="top" wrapText="1"/>
    </xf>
    <xf numFmtId="200" fontId="15" fillId="0" borderId="10" xfId="0" applyNumberFormat="1" applyFont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/>
    </xf>
    <xf numFmtId="0" fontId="4" fillId="36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200" fontId="4" fillId="0" borderId="10" xfId="0" applyNumberFormat="1" applyFont="1" applyBorder="1" applyAlignment="1">
      <alignment wrapText="1"/>
    </xf>
    <xf numFmtId="0" fontId="13" fillId="0" borderId="0" xfId="0" applyFont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vertical="top"/>
    </xf>
    <xf numFmtId="0" fontId="4" fillId="35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top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200" fontId="4" fillId="33" borderId="11" xfId="0" applyNumberFormat="1" applyFont="1" applyFill="1" applyBorder="1" applyAlignment="1">
      <alignment horizontal="center"/>
    </xf>
    <xf numFmtId="200" fontId="4" fillId="35" borderId="11" xfId="0" applyNumberFormat="1" applyFont="1" applyFill="1" applyBorder="1" applyAlignment="1">
      <alignment horizontal="center"/>
    </xf>
    <xf numFmtId="200" fontId="4" fillId="0" borderId="11" xfId="0" applyNumberFormat="1" applyFont="1" applyFill="1" applyBorder="1" applyAlignment="1">
      <alignment horizontal="center" vertical="top"/>
    </xf>
    <xf numFmtId="200" fontId="16" fillId="0" borderId="11" xfId="0" applyNumberFormat="1" applyFont="1" applyFill="1" applyBorder="1" applyAlignment="1">
      <alignment horizontal="center" vertical="top"/>
    </xf>
    <xf numFmtId="200" fontId="4" fillId="35" borderId="10" xfId="0" applyNumberFormat="1" applyFont="1" applyFill="1" applyBorder="1" applyAlignment="1">
      <alignment horizontal="center"/>
    </xf>
    <xf numFmtId="200" fontId="4" fillId="33" borderId="10" xfId="0" applyNumberFormat="1" applyFont="1" applyFill="1" applyBorder="1" applyAlignment="1">
      <alignment horizontal="center"/>
    </xf>
    <xf numFmtId="200" fontId="4" fillId="35" borderId="11" xfId="0" applyNumberFormat="1" applyFont="1" applyFill="1" applyBorder="1" applyAlignment="1">
      <alignment horizontal="center" vertical="top"/>
    </xf>
    <xf numFmtId="0" fontId="5" fillId="0" borderId="10" xfId="54" applyFont="1" applyBorder="1" applyAlignment="1">
      <alignment horizontal="center" vertical="center"/>
      <protection/>
    </xf>
    <xf numFmtId="200" fontId="4" fillId="33" borderId="10" xfId="0" applyNumberFormat="1" applyFont="1" applyFill="1" applyBorder="1" applyAlignment="1">
      <alignment horizontal="center" vertical="top"/>
    </xf>
    <xf numFmtId="0" fontId="15" fillId="0" borderId="10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/>
      <protection/>
    </xf>
    <xf numFmtId="20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3" applyFont="1" applyFill="1" applyBorder="1">
      <alignment/>
      <protection/>
    </xf>
    <xf numFmtId="0" fontId="15" fillId="0" borderId="0" xfId="53" applyFont="1" applyFill="1" applyBorder="1" applyAlignment="1">
      <alignment horizontal="right"/>
      <protection/>
    </xf>
    <xf numFmtId="0" fontId="14" fillId="0" borderId="0" xfId="53" applyFont="1" applyBorder="1">
      <alignment/>
      <protection/>
    </xf>
    <xf numFmtId="0" fontId="14" fillId="0" borderId="0" xfId="53" applyFont="1">
      <alignment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/>
      <protection/>
    </xf>
    <xf numFmtId="0" fontId="14" fillId="0" borderId="0" xfId="53" applyFont="1" applyFill="1" applyAlignment="1">
      <alignment horizontal="center" vertical="center"/>
      <protection/>
    </xf>
    <xf numFmtId="1" fontId="22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14" fillId="0" borderId="0" xfId="53" applyFont="1" applyFill="1">
      <alignment/>
      <protection/>
    </xf>
    <xf numFmtId="1" fontId="21" fillId="0" borderId="10" xfId="53" applyNumberFormat="1" applyFont="1" applyFill="1" applyBorder="1" applyAlignment="1" applyProtection="1">
      <alignment horizontal="left" vertical="top" wrapText="1"/>
      <protection locked="0"/>
    </xf>
    <xf numFmtId="1" fontId="22" fillId="0" borderId="10" xfId="53" applyNumberFormat="1" applyFont="1" applyBorder="1" applyAlignment="1" applyProtection="1">
      <alignment horizontal="right" vertical="top" wrapText="1"/>
      <protection locked="0"/>
    </xf>
    <xf numFmtId="0" fontId="22" fillId="0" borderId="10" xfId="53" applyFont="1" applyBorder="1" applyAlignment="1" applyProtection="1">
      <alignment horizontal="left" vertical="top" wrapText="1"/>
      <protection locked="0"/>
    </xf>
    <xf numFmtId="0" fontId="23" fillId="0" borderId="0" xfId="53" applyFont="1" applyBorder="1">
      <alignment/>
      <protection/>
    </xf>
    <xf numFmtId="0" fontId="22" fillId="0" borderId="10" xfId="53" applyFont="1" applyBorder="1" applyAlignment="1">
      <alignment horizontal="left" vertical="top" wrapText="1"/>
      <protection/>
    </xf>
    <xf numFmtId="1" fontId="22" fillId="0" borderId="10" xfId="53" applyNumberFormat="1" applyFont="1" applyBorder="1" applyAlignment="1" applyProtection="1">
      <alignment horizontal="center" vertical="top" wrapText="1"/>
      <protection locked="0"/>
    </xf>
    <xf numFmtId="0" fontId="23" fillId="0" borderId="0" xfId="53" applyFont="1" applyBorder="1" applyAlignment="1">
      <alignment horizontal="left" vertical="center" wrapText="1"/>
      <protection/>
    </xf>
    <xf numFmtId="0" fontId="14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vertical="center" wrapText="1"/>
      <protection/>
    </xf>
    <xf numFmtId="0" fontId="22" fillId="0" borderId="10" xfId="53" applyFont="1" applyFill="1" applyBorder="1" applyAlignment="1">
      <alignment horizontal="center" vertical="top" wrapText="1"/>
      <protection/>
    </xf>
    <xf numFmtId="0" fontId="22" fillId="0" borderId="10" xfId="53" applyFont="1" applyBorder="1" applyAlignment="1" applyProtection="1">
      <alignment horizontal="center" vertical="top" wrapText="1"/>
      <protection locked="0"/>
    </xf>
    <xf numFmtId="0" fontId="22" fillId="0" borderId="10" xfId="53" applyFont="1" applyFill="1" applyBorder="1" applyAlignment="1" applyProtection="1">
      <alignment horizontal="left" vertical="top" wrapText="1"/>
      <protection locked="0"/>
    </xf>
    <xf numFmtId="0" fontId="23" fillId="0" borderId="0" xfId="53" applyFont="1">
      <alignment/>
      <protection/>
    </xf>
    <xf numFmtId="200" fontId="16" fillId="0" borderId="10" xfId="0" applyNumberFormat="1" applyFont="1" applyFill="1" applyBorder="1" applyAlignment="1">
      <alignment/>
    </xf>
    <xf numFmtId="200" fontId="16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2" fillId="35" borderId="15" xfId="0" applyFont="1" applyFill="1" applyBorder="1" applyAlignment="1">
      <alignment horizontal="left" vertical="top"/>
    </xf>
    <xf numFmtId="200" fontId="12" fillId="35" borderId="15" xfId="0" applyNumberFormat="1" applyFont="1" applyFill="1" applyBorder="1" applyAlignment="1">
      <alignment horizontal="center" vertical="top" wrapText="1"/>
    </xf>
    <xf numFmtId="0" fontId="12" fillId="35" borderId="16" xfId="0" applyFont="1" applyFill="1" applyBorder="1" applyAlignment="1">
      <alignment horizontal="center" vertical="top" wrapText="1"/>
    </xf>
    <xf numFmtId="200" fontId="16" fillId="33" borderId="15" xfId="0" applyNumberFormat="1" applyFont="1" applyFill="1" applyBorder="1" applyAlignment="1">
      <alignment/>
    </xf>
    <xf numFmtId="0" fontId="4" fillId="0" borderId="14" xfId="0" applyFont="1" applyBorder="1" applyAlignment="1">
      <alignment horizontal="left" vertical="top" wrapText="1"/>
    </xf>
    <xf numFmtId="200" fontId="15" fillId="0" borderId="14" xfId="0" applyNumberFormat="1" applyFont="1" applyBorder="1" applyAlignment="1">
      <alignment horizontal="center" vertical="top"/>
    </xf>
    <xf numFmtId="200" fontId="15" fillId="0" borderId="14" xfId="0" applyNumberFormat="1" applyFont="1" applyBorder="1" applyAlignment="1">
      <alignment horizontal="center" vertical="top" wrapText="1"/>
    </xf>
    <xf numFmtId="200" fontId="16" fillId="3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200" fontId="4" fillId="35" borderId="15" xfId="0" applyNumberFormat="1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12" fillId="35" borderId="15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53" applyFont="1" applyBorder="1" applyAlignment="1">
      <alignment horizontal="center" vertical="top"/>
      <protection/>
    </xf>
    <xf numFmtId="0" fontId="22" fillId="0" borderId="10" xfId="53" applyFont="1" applyBorder="1" applyAlignment="1">
      <alignment horizontal="center" vertical="top" wrapText="1"/>
      <protection/>
    </xf>
    <xf numFmtId="1" fontId="22" fillId="0" borderId="10" xfId="53" applyNumberFormat="1" applyFont="1" applyFill="1" applyBorder="1" applyAlignment="1" applyProtection="1">
      <alignment horizontal="left" vertical="top" wrapText="1"/>
      <protection locked="0"/>
    </xf>
    <xf numFmtId="0" fontId="22" fillId="0" borderId="10" xfId="53" applyFont="1" applyFill="1" applyBorder="1" applyAlignment="1">
      <alignment horizontal="left" vertical="top" wrapText="1"/>
      <protection/>
    </xf>
    <xf numFmtId="49" fontId="22" fillId="0" borderId="10" xfId="53" applyNumberFormat="1" applyFont="1" applyBorder="1" applyAlignment="1" applyProtection="1">
      <alignment horizontal="center" vertical="top" wrapText="1"/>
      <protection locked="0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49" fontId="22" fillId="0" borderId="10" xfId="53" applyNumberFormat="1" applyFont="1" applyBorder="1" applyAlignment="1" applyProtection="1">
      <alignment horizontal="left" vertical="top" wrapText="1"/>
      <protection locked="0"/>
    </xf>
    <xf numFmtId="0" fontId="15" fillId="0" borderId="0" xfId="53" applyFont="1">
      <alignment/>
      <protection/>
    </xf>
    <xf numFmtId="0" fontId="22" fillId="0" borderId="0" xfId="53" applyFont="1">
      <alignment/>
      <protection/>
    </xf>
    <xf numFmtId="0" fontId="5" fillId="0" borderId="0" xfId="54" applyFill="1">
      <alignment/>
      <protection/>
    </xf>
    <xf numFmtId="0" fontId="5" fillId="0" borderId="10" xfId="0" applyFont="1" applyBorder="1" applyAlignment="1">
      <alignment horizontal="left" vertical="top" wrapText="1"/>
    </xf>
    <xf numFmtId="0" fontId="5" fillId="0" borderId="0" xfId="54" applyBorder="1">
      <alignment/>
      <protection/>
    </xf>
    <xf numFmtId="0" fontId="15" fillId="0" borderId="0" xfId="54" applyFont="1" applyAlignment="1">
      <alignment horizontal="left"/>
      <protection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16" fontId="15" fillId="0" borderId="10" xfId="0" applyNumberFormat="1" applyFont="1" applyBorder="1" applyAlignment="1">
      <alignment horizontal="center" vertical="top" wrapText="1"/>
    </xf>
    <xf numFmtId="17" fontId="15" fillId="0" borderId="10" xfId="0" applyNumberFormat="1" applyFont="1" applyBorder="1" applyAlignment="1">
      <alignment horizontal="center" vertical="top" wrapText="1"/>
    </xf>
    <xf numFmtId="0" fontId="5" fillId="0" borderId="17" xfId="54" applyBorder="1" applyAlignment="1">
      <alignment/>
      <protection/>
    </xf>
    <xf numFmtId="0" fontId="5" fillId="0" borderId="0" xfId="54" applyBorder="1" applyAlignment="1">
      <alignment/>
      <protection/>
    </xf>
    <xf numFmtId="0" fontId="15" fillId="0" borderId="0" xfId="54" applyFont="1" applyAlignment="1">
      <alignment/>
      <protection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200" fontId="16" fillId="0" borderId="0" xfId="0" applyNumberFormat="1" applyFont="1" applyAlignment="1">
      <alignment horizontal="center" vertical="top"/>
    </xf>
    <xf numFmtId="49" fontId="22" fillId="0" borderId="10" xfId="53" applyNumberFormat="1" applyFont="1" applyBorder="1" applyAlignment="1" applyProtection="1">
      <alignment vertical="top" wrapText="1"/>
      <protection locked="0"/>
    </xf>
    <xf numFmtId="0" fontId="13" fillId="0" borderId="13" xfId="0" applyFont="1" applyFill="1" applyBorder="1" applyAlignment="1">
      <alignment horizontal="left" vertical="top" wrapText="1"/>
    </xf>
    <xf numFmtId="200" fontId="15" fillId="0" borderId="10" xfId="0" applyNumberFormat="1" applyFont="1" applyBorder="1" applyAlignment="1">
      <alignment horizontal="left" vertical="top" wrapText="1"/>
    </xf>
    <xf numFmtId="200" fontId="16" fillId="33" borderId="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 vertical="center"/>
    </xf>
    <xf numFmtId="200" fontId="15" fillId="0" borderId="0" xfId="0" applyNumberFormat="1" applyFont="1" applyAlignment="1">
      <alignment horizontal="center" vertical="center"/>
    </xf>
    <xf numFmtId="0" fontId="12" fillId="35" borderId="10" xfId="0" applyFont="1" applyFill="1" applyBorder="1" applyAlignment="1">
      <alignment horizontal="left" vertical="top" wrapText="1"/>
    </xf>
    <xf numFmtId="200" fontId="12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top"/>
    </xf>
    <xf numFmtId="0" fontId="12" fillId="35" borderId="10" xfId="0" applyFont="1" applyFill="1" applyBorder="1" applyAlignment="1">
      <alignment horizontal="left" vertical="top" wrapText="1"/>
    </xf>
    <xf numFmtId="200" fontId="4" fillId="35" borderId="1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left" vertical="top" wrapText="1"/>
    </xf>
    <xf numFmtId="200" fontId="4" fillId="35" borderId="10" xfId="0" applyNumberFormat="1" applyFont="1" applyFill="1" applyBorder="1" applyAlignment="1">
      <alignment horizontal="left" vertical="top" wrapText="1"/>
    </xf>
    <xf numFmtId="200" fontId="15" fillId="0" borderId="10" xfId="0" applyNumberFormat="1" applyFont="1" applyFill="1" applyBorder="1" applyAlignment="1">
      <alignment vertical="top" wrapText="1"/>
    </xf>
    <xf numFmtId="0" fontId="25" fillId="33" borderId="10" xfId="0" applyFont="1" applyFill="1" applyBorder="1" applyAlignment="1">
      <alignment horizontal="center" vertical="center" wrapText="1"/>
    </xf>
    <xf numFmtId="200" fontId="21" fillId="33" borderId="10" xfId="0" applyNumberFormat="1" applyFont="1" applyFill="1" applyBorder="1" applyAlignment="1">
      <alignment horizontal="center" vertical="center"/>
    </xf>
    <xf numFmtId="0" fontId="16" fillId="0" borderId="10" xfId="53" applyFont="1" applyBorder="1" applyAlignment="1">
      <alignment vertical="top" wrapText="1"/>
      <protection/>
    </xf>
    <xf numFmtId="0" fontId="26" fillId="0" borderId="10" xfId="0" applyFont="1" applyBorder="1" applyAlignment="1">
      <alignment vertical="top" wrapText="1"/>
    </xf>
    <xf numFmtId="1" fontId="26" fillId="0" borderId="10" xfId="53" applyNumberFormat="1" applyFont="1" applyFill="1" applyBorder="1" applyAlignment="1" applyProtection="1">
      <alignment horizontal="left" vertical="top" wrapText="1"/>
      <protection locked="0"/>
    </xf>
    <xf numFmtId="1" fontId="26" fillId="0" borderId="10" xfId="53" applyNumberFormat="1" applyFont="1" applyBorder="1" applyAlignment="1" applyProtection="1">
      <alignment horizontal="center" vertical="top" wrapText="1"/>
      <protection locked="0"/>
    </xf>
    <xf numFmtId="0" fontId="26" fillId="0" borderId="10" xfId="53" applyFont="1" applyBorder="1" applyAlignment="1">
      <alignment vertical="top" wrapText="1"/>
      <protection/>
    </xf>
    <xf numFmtId="0" fontId="26" fillId="0" borderId="10" xfId="53" applyFont="1" applyFill="1" applyBorder="1" applyAlignment="1">
      <alignment horizontal="center" vertical="top" wrapText="1"/>
      <protection/>
    </xf>
    <xf numFmtId="1" fontId="26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53" applyFont="1" applyFill="1" applyBorder="1" applyAlignment="1">
      <alignment vertical="top" wrapText="1"/>
      <protection/>
    </xf>
    <xf numFmtId="0" fontId="26" fillId="0" borderId="10" xfId="53" applyFont="1" applyBorder="1" applyAlignment="1" applyProtection="1">
      <alignment horizontal="left" vertical="top" wrapText="1"/>
      <protection locked="0"/>
    </xf>
    <xf numFmtId="0" fontId="26" fillId="0" borderId="10" xfId="53" applyFont="1" applyBorder="1" applyAlignment="1">
      <alignment horizontal="center" vertical="top" wrapText="1"/>
      <protection/>
    </xf>
    <xf numFmtId="0" fontId="26" fillId="0" borderId="10" xfId="53" applyFont="1" applyBorder="1" applyAlignment="1">
      <alignment horizontal="left" vertical="top" wrapText="1"/>
      <protection/>
    </xf>
    <xf numFmtId="0" fontId="26" fillId="0" borderId="10" xfId="53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26" fillId="0" borderId="10" xfId="53" applyNumberFormat="1" applyFont="1" applyBorder="1" applyAlignment="1" applyProtection="1">
      <alignment horizontal="center" vertical="top" wrapText="1"/>
      <protection locked="0"/>
    </xf>
    <xf numFmtId="0" fontId="26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53" applyFont="1" applyBorder="1" applyAlignment="1" applyProtection="1">
      <alignment horizontal="center" vertical="top" wrapText="1"/>
      <protection locked="0"/>
    </xf>
    <xf numFmtId="200" fontId="26" fillId="0" borderId="10" xfId="0" applyNumberFormat="1" applyFont="1" applyBorder="1" applyAlignment="1">
      <alignment horizontal="left" vertical="top" wrapText="1"/>
    </xf>
    <xf numFmtId="0" fontId="26" fillId="0" borderId="10" xfId="53" applyFont="1" applyFill="1" applyBorder="1" applyAlignment="1" applyProtection="1">
      <alignment horizontal="center" vertical="top" wrapText="1"/>
      <protection locked="0"/>
    </xf>
    <xf numFmtId="0" fontId="26" fillId="0" borderId="10" xfId="53" applyFont="1" applyFill="1" applyBorder="1" applyAlignment="1" applyProtection="1">
      <alignment vertical="top" wrapText="1"/>
      <protection locked="0"/>
    </xf>
    <xf numFmtId="0" fontId="26" fillId="0" borderId="10" xfId="53" applyFont="1" applyFill="1" applyBorder="1" applyAlignment="1" applyProtection="1">
      <alignment horizontal="left" vertical="top" wrapText="1"/>
      <protection locked="0"/>
    </xf>
    <xf numFmtId="49" fontId="22" fillId="37" borderId="10" xfId="0" applyNumberFormat="1" applyFont="1" applyFill="1" applyBorder="1" applyAlignment="1">
      <alignment horizontal="left" vertical="center" wrapText="1"/>
    </xf>
    <xf numFmtId="49" fontId="26" fillId="0" borderId="10" xfId="53" applyNumberFormat="1" applyFont="1" applyBorder="1" applyAlignment="1" applyProtection="1">
      <alignment horizontal="left" vertical="top" wrapText="1"/>
      <protection locked="0"/>
    </xf>
    <xf numFmtId="49" fontId="26" fillId="0" borderId="10" xfId="53" applyNumberFormat="1" applyFont="1" applyFill="1" applyBorder="1" applyAlignment="1" applyProtection="1">
      <alignment horizontal="left" vertical="top" wrapText="1"/>
      <protection locked="0"/>
    </xf>
    <xf numFmtId="0" fontId="26" fillId="0" borderId="10" xfId="53" applyFont="1" applyFill="1" applyBorder="1" applyAlignment="1" applyProtection="1">
      <alignment horizontal="center" vertical="center" wrapText="1"/>
      <protection locked="0"/>
    </xf>
    <xf numFmtId="0" fontId="22" fillId="0" borderId="10" xfId="53" applyFont="1" applyFill="1" applyBorder="1" applyAlignment="1">
      <alignment vertical="top" wrapText="1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6" fillId="0" borderId="10" xfId="0" applyFont="1" applyFill="1" applyBorder="1" applyAlignment="1">
      <alignment vertical="top" wrapText="1"/>
    </xf>
    <xf numFmtId="0" fontId="4" fillId="35" borderId="10" xfId="54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justify" vertical="top" wrapText="1"/>
    </xf>
    <xf numFmtId="49" fontId="22" fillId="0" borderId="10" xfId="53" applyNumberFormat="1" applyFont="1" applyBorder="1" applyAlignment="1">
      <alignment horizontal="center" vertical="top" wrapText="1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vertical="center" wrapText="1"/>
    </xf>
    <xf numFmtId="0" fontId="22" fillId="37" borderId="10" xfId="0" applyFont="1" applyFill="1" applyBorder="1" applyAlignment="1">
      <alignment wrapText="1"/>
    </xf>
    <xf numFmtId="49" fontId="22" fillId="0" borderId="10" xfId="0" applyNumberFormat="1" applyFont="1" applyBorder="1" applyAlignment="1">
      <alignment vertical="top" wrapText="1"/>
    </xf>
    <xf numFmtId="49" fontId="22" fillId="37" borderId="10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37" borderId="10" xfId="0" applyFont="1" applyFill="1" applyBorder="1" applyAlignment="1">
      <alignment horizontal="left" vertical="center" wrapText="1"/>
    </xf>
    <xf numFmtId="49" fontId="22" fillId="0" borderId="10" xfId="53" applyNumberFormat="1" applyFont="1" applyFill="1" applyBorder="1" applyAlignment="1">
      <alignment horizontal="left" vertical="top" wrapText="1"/>
      <protection/>
    </xf>
    <xf numFmtId="49" fontId="22" fillId="0" borderId="10" xfId="53" applyNumberFormat="1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>
      <alignment vertical="top" wrapText="1"/>
    </xf>
    <xf numFmtId="200" fontId="16" fillId="33" borderId="13" xfId="0" applyNumberFormat="1" applyFont="1" applyFill="1" applyBorder="1" applyAlignment="1">
      <alignment/>
    </xf>
    <xf numFmtId="200" fontId="17" fillId="0" borderId="10" xfId="0" applyNumberFormat="1" applyFont="1" applyBorder="1" applyAlignment="1">
      <alignment horizontal="center"/>
    </xf>
    <xf numFmtId="200" fontId="16" fillId="0" borderId="10" xfId="0" applyNumberFormat="1" applyFont="1" applyBorder="1" applyAlignment="1">
      <alignment horizontal="center"/>
    </xf>
    <xf numFmtId="200" fontId="15" fillId="0" borderId="10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53" applyFont="1" applyBorder="1" applyAlignment="1">
      <alignment/>
      <protection/>
    </xf>
    <xf numFmtId="0" fontId="26" fillId="0" borderId="10" xfId="0" applyFont="1" applyBorder="1" applyAlignment="1">
      <alignment/>
    </xf>
    <xf numFmtId="0" fontId="22" fillId="0" borderId="0" xfId="53" applyFont="1" applyBorder="1">
      <alignment/>
      <protection/>
    </xf>
    <xf numFmtId="0" fontId="4" fillId="0" borderId="10" xfId="53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horizontal="center" vertical="center"/>
    </xf>
    <xf numFmtId="200" fontId="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53" applyFont="1" applyFill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Fill="1" applyBorder="1" applyAlignment="1">
      <alignment horizontal="center" vertical="top"/>
      <protection/>
    </xf>
    <xf numFmtId="0" fontId="21" fillId="0" borderId="0" xfId="53" applyFont="1" applyAlignment="1">
      <alignment horizontal="center"/>
      <protection/>
    </xf>
    <xf numFmtId="0" fontId="22" fillId="35" borderId="10" xfId="53" applyFont="1" applyFill="1" applyBorder="1" applyAlignment="1">
      <alignment vertical="top"/>
      <protection/>
    </xf>
    <xf numFmtId="0" fontId="21" fillId="38" borderId="10" xfId="0" applyFont="1" applyFill="1" applyBorder="1" applyAlignment="1">
      <alignment vertical="top" wrapText="1"/>
    </xf>
    <xf numFmtId="0" fontId="22" fillId="38" borderId="10" xfId="53" applyFont="1" applyFill="1" applyBorder="1" applyAlignment="1">
      <alignment vertical="top"/>
      <protection/>
    </xf>
    <xf numFmtId="1" fontId="22" fillId="38" borderId="10" xfId="53" applyNumberFormat="1" applyFont="1" applyFill="1" applyBorder="1" applyAlignment="1" applyProtection="1">
      <alignment horizontal="center" vertical="top" wrapText="1"/>
      <protection locked="0"/>
    </xf>
    <xf numFmtId="0" fontId="21" fillId="38" borderId="10" xfId="53" applyFont="1" applyFill="1" applyBorder="1" applyAlignment="1">
      <alignment vertical="top" wrapText="1"/>
      <protection/>
    </xf>
    <xf numFmtId="0" fontId="22" fillId="38" borderId="10" xfId="53" applyFont="1" applyFill="1" applyBorder="1" applyAlignment="1">
      <alignment horizontal="center" vertical="top" wrapText="1"/>
      <protection/>
    </xf>
    <xf numFmtId="0" fontId="22" fillId="38" borderId="10" xfId="53" applyFont="1" applyFill="1" applyBorder="1" applyAlignment="1" applyProtection="1">
      <alignment horizontal="left" vertical="top" wrapText="1"/>
      <protection locked="0"/>
    </xf>
    <xf numFmtId="0" fontId="22" fillId="38" borderId="10" xfId="53" applyFont="1" applyFill="1" applyBorder="1" applyAlignment="1">
      <alignment horizontal="center" vertical="top"/>
      <protection/>
    </xf>
    <xf numFmtId="1" fontId="21" fillId="38" borderId="10" xfId="53" applyNumberFormat="1" applyFont="1" applyFill="1" applyBorder="1" applyAlignment="1" applyProtection="1">
      <alignment horizontal="left" vertical="top" wrapText="1"/>
      <protection locked="0"/>
    </xf>
    <xf numFmtId="1" fontId="21" fillId="38" borderId="10" xfId="53" applyNumberFormat="1" applyFont="1" applyFill="1" applyBorder="1" applyAlignment="1" applyProtection="1">
      <alignment horizontal="center" vertical="top" wrapText="1"/>
      <protection locked="0"/>
    </xf>
    <xf numFmtId="1" fontId="22" fillId="38" borderId="10" xfId="53" applyNumberFormat="1" applyFont="1" applyFill="1" applyBorder="1" applyAlignment="1" applyProtection="1">
      <alignment vertical="top" wrapText="1"/>
      <protection locked="0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10" xfId="53" applyFont="1" applyFill="1" applyBorder="1" applyAlignment="1">
      <alignment horizontal="left" vertical="top" wrapText="1"/>
      <protection/>
    </xf>
    <xf numFmtId="0" fontId="21" fillId="38" borderId="10" xfId="53" applyFont="1" applyFill="1" applyBorder="1" applyAlignment="1">
      <alignment horizontal="left" vertical="top" wrapText="1"/>
      <protection/>
    </xf>
    <xf numFmtId="0" fontId="22" fillId="38" borderId="10" xfId="0" applyFont="1" applyFill="1" applyBorder="1" applyAlignment="1">
      <alignment horizontal="center" vertical="top" wrapText="1"/>
    </xf>
    <xf numFmtId="200" fontId="21" fillId="38" borderId="10" xfId="0" applyNumberFormat="1" applyFont="1" applyFill="1" applyBorder="1" applyAlignment="1">
      <alignment horizontal="left" vertical="top" wrapText="1"/>
    </xf>
    <xf numFmtId="0" fontId="21" fillId="38" borderId="10" xfId="53" applyFont="1" applyFill="1" applyBorder="1" applyAlignment="1">
      <alignment horizontal="center" vertical="top" wrapText="1"/>
      <protection/>
    </xf>
    <xf numFmtId="0" fontId="21" fillId="38" borderId="10" xfId="0" applyFont="1" applyFill="1" applyBorder="1" applyAlignment="1">
      <alignment horizontal="left" vertical="top" wrapText="1"/>
    </xf>
    <xf numFmtId="49" fontId="21" fillId="38" borderId="10" xfId="53" applyNumberFormat="1" applyFont="1" applyFill="1" applyBorder="1" applyAlignment="1" applyProtection="1">
      <alignment horizontal="left" vertical="top" wrapText="1"/>
      <protection locked="0"/>
    </xf>
    <xf numFmtId="0" fontId="21" fillId="38" borderId="10" xfId="53" applyFont="1" applyFill="1" applyBorder="1" applyAlignment="1" applyProtection="1">
      <alignment horizontal="left" vertical="top" wrapText="1"/>
      <protection locked="0"/>
    </xf>
    <xf numFmtId="0" fontId="26" fillId="38" borderId="10" xfId="0" applyFont="1" applyFill="1" applyBorder="1" applyAlignment="1">
      <alignment horizontal="left" vertical="top" wrapText="1"/>
    </xf>
    <xf numFmtId="1" fontId="27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21" fillId="0" borderId="10" xfId="53" applyFont="1" applyFill="1" applyBorder="1" applyAlignment="1">
      <alignment horizontal="left" vertical="top" wrapText="1"/>
      <protection/>
    </xf>
    <xf numFmtId="0" fontId="27" fillId="0" borderId="10" xfId="53" applyFont="1" applyFill="1" applyBorder="1" applyAlignment="1">
      <alignment horizontal="center" vertical="top" wrapText="1"/>
      <protection/>
    </xf>
    <xf numFmtId="0" fontId="27" fillId="0" borderId="10" xfId="53" applyFont="1" applyFill="1" applyBorder="1" applyAlignment="1">
      <alignment horizontal="left" vertical="top" wrapText="1"/>
      <protection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center" vertical="distributed" wrapText="1"/>
    </xf>
    <xf numFmtId="0" fontId="26" fillId="0" borderId="10" xfId="0" applyNumberFormat="1" applyFont="1" applyBorder="1" applyAlignment="1">
      <alignment horizontal="justify" vertical="top" wrapText="1"/>
    </xf>
    <xf numFmtId="0" fontId="22" fillId="0" borderId="10" xfId="0" applyNumberFormat="1" applyFont="1" applyBorder="1" applyAlignment="1">
      <alignment horizontal="justify" vertical="top" wrapText="1"/>
    </xf>
    <xf numFmtId="17" fontId="26" fillId="0" borderId="10" xfId="0" applyNumberFormat="1" applyFont="1" applyBorder="1" applyAlignment="1">
      <alignment horizontal="center" vertical="top" wrapText="1"/>
    </xf>
    <xf numFmtId="0" fontId="22" fillId="0" borderId="10" xfId="53" applyFont="1" applyBorder="1">
      <alignment/>
      <protection/>
    </xf>
    <xf numFmtId="0" fontId="27" fillId="0" borderId="10" xfId="0" applyFont="1" applyBorder="1" applyAlignment="1">
      <alignment horizontal="center" vertical="top" wrapText="1"/>
    </xf>
    <xf numFmtId="0" fontId="26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distributed" wrapText="1"/>
    </xf>
    <xf numFmtId="0" fontId="27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justify" vertical="top" wrapText="1"/>
    </xf>
    <xf numFmtId="0" fontId="27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wrapText="1"/>
    </xf>
    <xf numFmtId="0" fontId="22" fillId="0" borderId="10" xfId="53" applyFont="1" applyBorder="1" applyAlignment="1">
      <alignment vertical="top" wrapText="1"/>
      <protection/>
    </xf>
    <xf numFmtId="1" fontId="26" fillId="0" borderId="15" xfId="53" applyNumberFormat="1" applyFont="1" applyBorder="1" applyAlignment="1" applyProtection="1">
      <alignment horizontal="center" vertical="top" wrapText="1"/>
      <protection locked="0"/>
    </xf>
    <xf numFmtId="1" fontId="26" fillId="0" borderId="13" xfId="53" applyNumberFormat="1" applyFont="1" applyBorder="1" applyAlignment="1" applyProtection="1">
      <alignment horizontal="center" vertical="top" wrapText="1"/>
      <protection locked="0"/>
    </xf>
    <xf numFmtId="1" fontId="26" fillId="0" borderId="14" xfId="53" applyNumberFormat="1" applyFont="1" applyBorder="1" applyAlignment="1" applyProtection="1">
      <alignment horizontal="center" vertical="top" wrapText="1"/>
      <protection locked="0"/>
    </xf>
    <xf numFmtId="0" fontId="26" fillId="0" borderId="15" xfId="0" applyFont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3" xfId="53" applyFont="1" applyFill="1" applyBorder="1" applyAlignment="1" applyProtection="1">
      <alignment horizontal="center" vertical="top" wrapText="1"/>
      <protection locked="0"/>
    </xf>
    <xf numFmtId="0" fontId="22" fillId="37" borderId="10" xfId="53" applyNumberFormat="1" applyFont="1" applyFill="1" applyBorder="1" applyAlignment="1">
      <alignment vertical="top" wrapText="1"/>
      <protection/>
    </xf>
    <xf numFmtId="0" fontId="26" fillId="0" borderId="13" xfId="0" applyFont="1" applyBorder="1" applyAlignment="1" applyProtection="1">
      <alignment horizontal="center" vertical="top" wrapText="1"/>
      <protection locked="0"/>
    </xf>
    <xf numFmtId="0" fontId="26" fillId="0" borderId="14" xfId="0" applyFont="1" applyBorder="1" applyAlignment="1" applyProtection="1">
      <alignment horizontal="center" vertical="top" wrapText="1"/>
      <protection locked="0"/>
    </xf>
    <xf numFmtId="0" fontId="22" fillId="0" borderId="16" xfId="0" applyFont="1" applyBorder="1" applyAlignment="1">
      <alignment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6" fillId="0" borderId="15" xfId="0" applyFont="1" applyBorder="1" applyAlignment="1" applyProtection="1">
      <alignment horizontal="center" vertical="top" wrapText="1"/>
      <protection locked="0"/>
    </xf>
    <xf numFmtId="49" fontId="22" fillId="0" borderId="15" xfId="0" applyNumberFormat="1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20" xfId="0" applyFont="1" applyBorder="1" applyAlignment="1" applyProtection="1">
      <alignment horizontal="center" vertical="top" wrapText="1"/>
      <protection locked="0"/>
    </xf>
    <xf numFmtId="0" fontId="26" fillId="0" borderId="21" xfId="0" applyFont="1" applyBorder="1" applyAlignment="1">
      <alignment vertical="top" wrapText="1"/>
    </xf>
    <xf numFmtId="0" fontId="22" fillId="37" borderId="10" xfId="0" applyFont="1" applyFill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1" fontId="21" fillId="0" borderId="10" xfId="53" applyNumberFormat="1" applyFont="1" applyBorder="1" applyAlignment="1" applyProtection="1">
      <alignment horizontal="center" vertical="top" wrapText="1"/>
      <protection locked="0"/>
    </xf>
    <xf numFmtId="1" fontId="22" fillId="0" borderId="15" xfId="53" applyNumberFormat="1" applyFont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left" vertical="top" wrapText="1"/>
    </xf>
    <xf numFmtId="0" fontId="26" fillId="0" borderId="14" xfId="0" applyFont="1" applyBorder="1" applyAlignment="1">
      <alignment vertical="top" wrapText="1"/>
    </xf>
    <xf numFmtId="0" fontId="26" fillId="37" borderId="10" xfId="0" applyFont="1" applyFill="1" applyBorder="1" applyAlignment="1">
      <alignment horizontal="center" vertical="top" wrapText="1"/>
    </xf>
    <xf numFmtId="0" fontId="22" fillId="0" borderId="10" xfId="53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wrapText="1"/>
    </xf>
    <xf numFmtId="0" fontId="26" fillId="0" borderId="15" xfId="0" applyFont="1" applyFill="1" applyBorder="1" applyAlignment="1" applyProtection="1">
      <alignment horizontal="center" vertical="top" wrapText="1"/>
      <protection locked="0"/>
    </xf>
    <xf numFmtId="0" fontId="26" fillId="0" borderId="15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49" fontId="26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1" fontId="21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26" fillId="0" borderId="11" xfId="0" applyFont="1" applyBorder="1" applyAlignment="1">
      <alignment vertical="top" wrapText="1"/>
    </xf>
    <xf numFmtId="0" fontId="26" fillId="0" borderId="16" xfId="0" applyFont="1" applyFill="1" applyBorder="1" applyAlignment="1">
      <alignment horizontal="left" vertical="top" wrapText="1"/>
    </xf>
    <xf numFmtId="1" fontId="26" fillId="0" borderId="10" xfId="0" applyNumberFormat="1" applyFont="1" applyBorder="1" applyAlignment="1" applyProtection="1">
      <alignment vertical="top" wrapText="1"/>
      <protection locked="0"/>
    </xf>
    <xf numFmtId="1" fontId="26" fillId="0" borderId="10" xfId="0" applyNumberFormat="1" applyFont="1" applyBorder="1" applyAlignment="1" applyProtection="1">
      <alignment horizontal="center" vertical="top" wrapText="1"/>
      <protection locked="0"/>
    </xf>
    <xf numFmtId="1" fontId="27" fillId="0" borderId="10" xfId="53" applyNumberFormat="1" applyFont="1" applyFill="1" applyBorder="1" applyAlignment="1" applyProtection="1">
      <alignment vertical="top" wrapText="1"/>
      <protection locked="0"/>
    </xf>
    <xf numFmtId="0" fontId="27" fillId="0" borderId="10" xfId="0" applyFont="1" applyFill="1" applyBorder="1" applyAlignment="1">
      <alignment horizontal="center" vertical="distributed" wrapText="1"/>
    </xf>
    <xf numFmtId="17" fontId="27" fillId="0" borderId="10" xfId="53" applyNumberFormat="1" applyFont="1" applyFill="1" applyBorder="1" applyAlignment="1">
      <alignment horizontal="center" vertical="top" wrapText="1"/>
      <protection/>
    </xf>
    <xf numFmtId="0" fontId="27" fillId="0" borderId="10" xfId="0" applyFont="1" applyFill="1" applyBorder="1" applyAlignment="1">
      <alignment horizontal="center" vertical="top" wrapText="1"/>
    </xf>
    <xf numFmtId="17" fontId="27" fillId="0" borderId="10" xfId="0" applyNumberFormat="1" applyFont="1" applyBorder="1" applyAlignment="1">
      <alignment horizontal="center" vertical="top" wrapText="1"/>
    </xf>
    <xf numFmtId="17" fontId="27" fillId="0" borderId="10" xfId="0" applyNumberFormat="1" applyFont="1" applyFill="1" applyBorder="1" applyAlignment="1">
      <alignment horizontal="center" vertical="top" wrapText="1"/>
    </xf>
    <xf numFmtId="0" fontId="27" fillId="0" borderId="10" xfId="53" applyFont="1" applyBorder="1" applyAlignment="1">
      <alignment horizontal="center" vertical="top" wrapText="1"/>
      <protection/>
    </xf>
    <xf numFmtId="0" fontId="27" fillId="0" borderId="10" xfId="53" applyFont="1" applyBorder="1" applyAlignment="1">
      <alignment horizont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53" applyFont="1" applyFill="1" applyBorder="1" applyAlignment="1" applyProtection="1">
      <alignment horizontal="center" vertical="top" wrapText="1"/>
      <protection locked="0"/>
    </xf>
    <xf numFmtId="0" fontId="27" fillId="38" borderId="10" xfId="53" applyFont="1" applyFill="1" applyBorder="1" applyAlignment="1" applyProtection="1">
      <alignment horizontal="center" vertical="top" wrapText="1"/>
      <protection locked="0"/>
    </xf>
    <xf numFmtId="0" fontId="27" fillId="0" borderId="10" xfId="53" applyFont="1" applyBorder="1" applyAlignment="1" applyProtection="1">
      <alignment horizontal="center" vertical="top" wrapText="1"/>
      <protection locked="0"/>
    </xf>
    <xf numFmtId="0" fontId="27" fillId="0" borderId="11" xfId="53" applyFont="1" applyBorder="1" applyAlignment="1" applyProtection="1">
      <alignment horizontal="center" vertical="top" wrapText="1"/>
      <protection locked="0"/>
    </xf>
    <xf numFmtId="0" fontId="27" fillId="38" borderId="10" xfId="53" applyFont="1" applyFill="1" applyBorder="1" applyAlignment="1">
      <alignment horizontal="center" vertical="top" wrapText="1"/>
      <protection/>
    </xf>
    <xf numFmtId="0" fontId="26" fillId="0" borderId="23" xfId="0" applyFont="1" applyBorder="1" applyAlignment="1" applyProtection="1">
      <alignment horizontal="center" vertical="top" wrapText="1"/>
      <protection locked="0"/>
    </xf>
    <xf numFmtId="0" fontId="26" fillId="0" borderId="10" xfId="0" applyFont="1" applyBorder="1" applyAlignment="1" applyProtection="1">
      <alignment horizontal="center" vertical="top" wrapText="1"/>
      <protection locked="0"/>
    </xf>
    <xf numFmtId="0" fontId="27" fillId="0" borderId="15" xfId="53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horizontal="center" vertical="top" wrapText="1"/>
      <protection locked="0"/>
    </xf>
    <xf numFmtId="200" fontId="26" fillId="0" borderId="10" xfId="0" applyNumberFormat="1" applyFont="1" applyBorder="1" applyAlignment="1">
      <alignment horizontal="center" vertical="top" wrapText="1"/>
    </xf>
    <xf numFmtId="0" fontId="26" fillId="38" borderId="10" xfId="0" applyFont="1" applyFill="1" applyBorder="1" applyAlignment="1" applyProtection="1">
      <alignment horizontal="center" vertical="top" wrapText="1"/>
      <protection locked="0"/>
    </xf>
    <xf numFmtId="0" fontId="26" fillId="0" borderId="20" xfId="0" applyFont="1" applyFill="1" applyBorder="1" applyAlignment="1" applyProtection="1">
      <alignment horizontal="center" vertical="top" wrapText="1"/>
      <protection locked="0"/>
    </xf>
    <xf numFmtId="0" fontId="26" fillId="0" borderId="13" xfId="53" applyFont="1" applyBorder="1" applyAlignment="1" applyProtection="1">
      <alignment horizontal="center" vertical="top" wrapText="1"/>
      <protection locked="0"/>
    </xf>
    <xf numFmtId="0" fontId="26" fillId="0" borderId="14" xfId="53" applyFont="1" applyFill="1" applyBorder="1" applyAlignment="1" applyProtection="1">
      <alignment horizontal="center" vertical="top" wrapText="1"/>
      <protection locked="0"/>
    </xf>
    <xf numFmtId="0" fontId="27" fillId="0" borderId="20" xfId="53" applyFont="1" applyFill="1" applyBorder="1" applyAlignment="1">
      <alignment horizontal="center" vertical="top" wrapText="1"/>
      <protection/>
    </xf>
    <xf numFmtId="0" fontId="26" fillId="38" borderId="10" xfId="53" applyFont="1" applyFill="1" applyBorder="1" applyAlignment="1">
      <alignment horizontal="center" vertical="top" wrapText="1"/>
      <protection/>
    </xf>
    <xf numFmtId="0" fontId="27" fillId="37" borderId="10" xfId="0" applyFont="1" applyFill="1" applyBorder="1" applyAlignment="1">
      <alignment horizontal="center" vertical="distributed" wrapText="1"/>
    </xf>
    <xf numFmtId="0" fontId="27" fillId="37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top" wrapText="1"/>
      <protection locked="0"/>
    </xf>
    <xf numFmtId="0" fontId="27" fillId="0" borderId="10" xfId="0" applyFont="1" applyBorder="1" applyAlignment="1">
      <alignment horizontal="center" vertical="top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37" borderId="10" xfId="0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38" borderId="1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10" xfId="53" applyFont="1" applyFill="1" applyBorder="1" applyAlignment="1" applyProtection="1">
      <alignment horizontal="center" vertical="center" wrapText="1"/>
      <protection locked="0"/>
    </xf>
    <xf numFmtId="49" fontId="27" fillId="0" borderId="10" xfId="53" applyNumberFormat="1" applyFont="1" applyBorder="1" applyAlignment="1" applyProtection="1">
      <alignment horizontal="center" vertical="top" wrapText="1"/>
      <protection locked="0"/>
    </xf>
    <xf numFmtId="0" fontId="27" fillId="0" borderId="10" xfId="53" applyFont="1" applyBorder="1" applyAlignment="1" applyProtection="1">
      <alignment horizontal="center" vertical="center" wrapText="1"/>
      <protection locked="0"/>
    </xf>
    <xf numFmtId="17" fontId="27" fillId="0" borderId="10" xfId="0" applyNumberFormat="1" applyFont="1" applyFill="1" applyBorder="1" applyAlignment="1">
      <alignment horizontal="center" vertical="distributed" wrapText="1"/>
    </xf>
    <xf numFmtId="0" fontId="27" fillId="0" borderId="10" xfId="0" applyFont="1" applyFill="1" applyBorder="1" applyAlignment="1" applyProtection="1">
      <alignment horizontal="center" vertical="top" wrapText="1"/>
      <protection locked="0"/>
    </xf>
    <xf numFmtId="0" fontId="26" fillId="0" borderId="14" xfId="53" applyFont="1" applyFill="1" applyBorder="1" applyAlignment="1">
      <alignment horizontal="center" vertical="top" wrapText="1"/>
      <protection/>
    </xf>
    <xf numFmtId="0" fontId="27" fillId="0" borderId="10" xfId="53" applyFont="1" applyBorder="1" applyAlignment="1">
      <alignment horizontal="center" vertical="top"/>
      <protection/>
    </xf>
    <xf numFmtId="0" fontId="27" fillId="38" borderId="10" xfId="53" applyFont="1" applyFill="1" applyBorder="1" applyAlignment="1">
      <alignment horizontal="center" vertical="top"/>
      <protection/>
    </xf>
    <xf numFmtId="0" fontId="27" fillId="0" borderId="10" xfId="53" applyFont="1" applyFill="1" applyBorder="1" applyAlignment="1">
      <alignment horizontal="center" vertical="top"/>
      <protection/>
    </xf>
    <xf numFmtId="1" fontId="27" fillId="0" borderId="13" xfId="53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53" applyNumberFormat="1" applyFont="1" applyFill="1" applyBorder="1" applyAlignment="1">
      <alignment vertical="top" wrapText="1"/>
      <protection/>
    </xf>
    <xf numFmtId="0" fontId="21" fillId="0" borderId="10" xfId="53" applyFont="1" applyFill="1" applyBorder="1" applyAlignment="1">
      <alignment horizontal="center" vertical="top" wrapText="1"/>
      <protection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8" fillId="0" borderId="0" xfId="53" applyFont="1" applyAlignment="1">
      <alignment horizontal="center"/>
      <protection/>
    </xf>
    <xf numFmtId="0" fontId="18" fillId="0" borderId="0" xfId="53" applyFont="1" applyFill="1" applyAlignment="1">
      <alignment horizontal="center"/>
      <protection/>
    </xf>
    <xf numFmtId="0" fontId="15" fillId="0" borderId="10" xfId="53" applyFont="1" applyBorder="1">
      <alignment/>
      <protection/>
    </xf>
    <xf numFmtId="0" fontId="27" fillId="0" borderId="21" xfId="53" applyFont="1" applyBorder="1" applyAlignment="1">
      <alignment horizontal="center"/>
      <protection/>
    </xf>
    <xf numFmtId="0" fontId="27" fillId="0" borderId="22" xfId="53" applyFont="1" applyBorder="1" applyAlignment="1">
      <alignment horizontal="center"/>
      <protection/>
    </xf>
    <xf numFmtId="0" fontId="27" fillId="0" borderId="14" xfId="53" applyFont="1" applyBorder="1" applyAlignment="1">
      <alignment horizontal="center"/>
      <protection/>
    </xf>
    <xf numFmtId="0" fontId="18" fillId="0" borderId="0" xfId="53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5" fillId="0" borderId="0" xfId="53" applyFont="1" applyBorder="1">
      <alignment/>
      <protection/>
    </xf>
    <xf numFmtId="0" fontId="22" fillId="0" borderId="10" xfId="53" applyFont="1" applyFill="1" applyBorder="1" applyAlignment="1">
      <alignment horizontal="center"/>
      <protection/>
    </xf>
    <xf numFmtId="16" fontId="22" fillId="0" borderId="10" xfId="53" applyNumberFormat="1" applyFont="1" applyFill="1" applyBorder="1" applyAlignment="1">
      <alignment horizontal="center" vertical="top"/>
      <protection/>
    </xf>
    <xf numFmtId="49" fontId="22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18" xfId="53" applyNumberFormat="1" applyFont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left" vertical="top" wrapText="1"/>
    </xf>
    <xf numFmtId="0" fontId="26" fillId="0" borderId="10" xfId="53" applyFont="1" applyBorder="1">
      <alignment/>
      <protection/>
    </xf>
    <xf numFmtId="0" fontId="27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200" fontId="15" fillId="0" borderId="10" xfId="0" applyNumberFormat="1" applyFont="1" applyBorder="1" applyAlignment="1">
      <alignment horizontal="center" vertical="center" wrapText="1"/>
    </xf>
    <xf numFmtId="1" fontId="27" fillId="0" borderId="15" xfId="53" applyNumberFormat="1" applyFont="1" applyFill="1" applyBorder="1" applyAlignment="1" applyProtection="1">
      <alignment horizontal="center" vertical="top" wrapText="1"/>
      <protection locked="0"/>
    </xf>
    <xf numFmtId="1" fontId="27" fillId="0" borderId="14" xfId="53" applyNumberFormat="1" applyFont="1" applyFill="1" applyBorder="1" applyAlignment="1" applyProtection="1">
      <alignment horizontal="center" vertical="top" wrapText="1"/>
      <protection locked="0"/>
    </xf>
    <xf numFmtId="0" fontId="26" fillId="0" borderId="14" xfId="0" applyFont="1" applyFill="1" applyBorder="1" applyAlignment="1">
      <alignment horizontal="center" vertical="top" wrapText="1"/>
    </xf>
    <xf numFmtId="0" fontId="27" fillId="0" borderId="10" xfId="53" applyFont="1" applyBorder="1" applyAlignment="1">
      <alignment horizontal="left" vertical="top" wrapText="1"/>
      <protection/>
    </xf>
    <xf numFmtId="0" fontId="27" fillId="0" borderId="0" xfId="53" applyFont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0" fontId="27" fillId="0" borderId="15" xfId="0" applyFont="1" applyBorder="1" applyAlignment="1" applyProtection="1">
      <alignment horizontal="center" vertical="top" wrapText="1"/>
      <protection locked="0"/>
    </xf>
    <xf numFmtId="200" fontId="27" fillId="0" borderId="10" xfId="0" applyNumberFormat="1" applyFont="1" applyBorder="1" applyAlignment="1">
      <alignment horizontal="center" vertical="top" wrapText="1"/>
    </xf>
    <xf numFmtId="0" fontId="27" fillId="38" borderId="10" xfId="0" applyFont="1" applyFill="1" applyBorder="1" applyAlignment="1" applyProtection="1">
      <alignment horizontal="left" vertical="top" wrapText="1"/>
      <protection locked="0"/>
    </xf>
    <xf numFmtId="0" fontId="27" fillId="0" borderId="11" xfId="0" applyFont="1" applyFill="1" applyBorder="1" applyAlignment="1" applyProtection="1">
      <alignment horizontal="center" vertical="top" wrapText="1"/>
      <protection locked="0"/>
    </xf>
    <xf numFmtId="1" fontId="27" fillId="38" borderId="10" xfId="53" applyNumberFormat="1" applyFont="1" applyFill="1" applyBorder="1" applyAlignment="1" applyProtection="1">
      <alignment horizontal="center" vertical="top" wrapText="1"/>
      <protection locked="0"/>
    </xf>
    <xf numFmtId="0" fontId="27" fillId="35" borderId="10" xfId="53" applyFont="1" applyFill="1" applyBorder="1" applyAlignment="1">
      <alignment vertical="top" wrapText="1"/>
      <protection/>
    </xf>
    <xf numFmtId="1" fontId="27" fillId="38" borderId="10" xfId="53" applyNumberFormat="1" applyFont="1" applyFill="1" applyBorder="1" applyAlignment="1" applyProtection="1">
      <alignment vertical="top" wrapText="1"/>
      <protection locked="0"/>
    </xf>
    <xf numFmtId="0" fontId="27" fillId="38" borderId="10" xfId="53" applyFont="1" applyFill="1" applyBorder="1" applyAlignment="1">
      <alignment horizontal="left" vertical="top" wrapText="1"/>
      <protection/>
    </xf>
    <xf numFmtId="0" fontId="27" fillId="38" borderId="10" xfId="0" applyFont="1" applyFill="1" applyBorder="1" applyAlignment="1">
      <alignment horizontal="center" vertical="top" wrapText="1"/>
    </xf>
    <xf numFmtId="0" fontId="27" fillId="38" borderId="10" xfId="53" applyFont="1" applyFill="1" applyBorder="1" applyAlignment="1" applyProtection="1">
      <alignment horizontal="left" vertical="top" wrapText="1"/>
      <protection locked="0"/>
    </xf>
    <xf numFmtId="0" fontId="27" fillId="35" borderId="10" xfId="53" applyFont="1" applyFill="1" applyBorder="1" applyAlignment="1">
      <alignment horizontal="center" vertical="top" wrapText="1"/>
      <protection/>
    </xf>
    <xf numFmtId="0" fontId="27" fillId="34" borderId="10" xfId="53" applyFont="1" applyFill="1" applyBorder="1" applyAlignment="1">
      <alignment horizontal="center" vertical="top" wrapText="1"/>
      <protection/>
    </xf>
    <xf numFmtId="0" fontId="27" fillId="0" borderId="10" xfId="53" applyFont="1" applyBorder="1" applyAlignment="1" applyProtection="1">
      <alignment horizontal="left" vertical="top" wrapText="1"/>
      <protection locked="0"/>
    </xf>
    <xf numFmtId="200" fontId="27" fillId="34" borderId="10" xfId="0" applyNumberFormat="1" applyFont="1" applyFill="1" applyBorder="1" applyAlignment="1">
      <alignment horizontal="center" vertical="top" wrapText="1"/>
    </xf>
    <xf numFmtId="0" fontId="27" fillId="35" borderId="10" xfId="53" applyFont="1" applyFill="1" applyBorder="1" applyAlignment="1" applyProtection="1">
      <alignment horizontal="center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18" fillId="0" borderId="0" xfId="53" applyFont="1">
      <alignment/>
      <protection/>
    </xf>
    <xf numFmtId="0" fontId="27" fillId="0" borderId="10" xfId="53" applyFont="1" applyFill="1" applyBorder="1" applyAlignment="1" applyProtection="1">
      <alignment horizontal="left" vertical="top" wrapText="1"/>
      <protection locked="0"/>
    </xf>
    <xf numFmtId="1" fontId="27" fillId="0" borderId="10" xfId="0" applyNumberFormat="1" applyFont="1" applyBorder="1" applyAlignment="1" applyProtection="1">
      <alignment vertical="top" wrapText="1"/>
      <protection locked="0"/>
    </xf>
    <xf numFmtId="1" fontId="27" fillId="0" borderId="10" xfId="0" applyNumberFormat="1" applyFont="1" applyBorder="1" applyAlignment="1" applyProtection="1">
      <alignment horizontal="center" vertical="top" wrapText="1"/>
      <protection locked="0"/>
    </xf>
    <xf numFmtId="200" fontId="26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26" fillId="0" borderId="10" xfId="53" applyNumberFormat="1" applyFont="1" applyFill="1" applyBorder="1" applyAlignment="1" applyProtection="1">
      <alignment horizontal="center" vertical="top" wrapText="1"/>
      <protection locked="0"/>
    </xf>
    <xf numFmtId="49" fontId="22" fillId="0" borderId="0" xfId="53" applyNumberFormat="1" applyFont="1" applyBorder="1" applyAlignment="1" applyProtection="1">
      <alignment horizontal="center" vertical="top" wrapText="1"/>
      <protection locked="0"/>
    </xf>
    <xf numFmtId="0" fontId="26" fillId="38" borderId="0" xfId="0" applyFont="1" applyFill="1" applyBorder="1" applyAlignment="1">
      <alignment horizontal="left" vertical="top" wrapText="1"/>
    </xf>
    <xf numFmtId="0" fontId="26" fillId="38" borderId="0" xfId="53" applyFont="1" applyFill="1" applyBorder="1" applyAlignment="1" applyProtection="1">
      <alignment horizontal="center" vertical="top" wrapText="1"/>
      <protection locked="0"/>
    </xf>
    <xf numFmtId="0" fontId="27" fillId="38" borderId="0" xfId="53" applyFont="1" applyFill="1" applyBorder="1" applyAlignment="1" applyProtection="1">
      <alignment horizontal="left" vertical="top" wrapText="1"/>
      <protection locked="0"/>
    </xf>
    <xf numFmtId="0" fontId="22" fillId="39" borderId="10" xfId="0" applyFont="1" applyFill="1" applyBorder="1" applyAlignment="1">
      <alignment vertical="top" wrapText="1"/>
    </xf>
    <xf numFmtId="0" fontId="27" fillId="39" borderId="10" xfId="0" applyFont="1" applyFill="1" applyBorder="1" applyAlignment="1">
      <alignment horizontal="center" vertical="top" wrapText="1"/>
    </xf>
    <xf numFmtId="1" fontId="5" fillId="0" borderId="10" xfId="54" applyNumberFormat="1" applyFont="1" applyBorder="1" applyAlignment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 wrapText="1"/>
    </xf>
    <xf numFmtId="0" fontId="5" fillId="0" borderId="0" xfId="54" applyFont="1">
      <alignment/>
      <protection/>
    </xf>
    <xf numFmtId="0" fontId="5" fillId="0" borderId="10" xfId="54" applyFont="1" applyBorder="1">
      <alignment/>
      <protection/>
    </xf>
    <xf numFmtId="0" fontId="12" fillId="34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center" wrapText="1"/>
    </xf>
    <xf numFmtId="0" fontId="5" fillId="0" borderId="0" xfId="54" applyFont="1" applyBorder="1">
      <alignment/>
      <protection/>
    </xf>
    <xf numFmtId="0" fontId="5" fillId="0" borderId="0" xfId="54" applyFont="1" applyBorder="1" applyAlignment="1">
      <alignment horizontal="left" wrapText="1"/>
      <protection/>
    </xf>
    <xf numFmtId="1" fontId="5" fillId="0" borderId="0" xfId="54" applyNumberFormat="1" applyFont="1" applyBorder="1">
      <alignment/>
      <protection/>
    </xf>
    <xf numFmtId="200" fontId="5" fillId="0" borderId="0" xfId="54" applyNumberFormat="1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24" fillId="0" borderId="10" xfId="54" applyFont="1" applyBorder="1" applyAlignment="1">
      <alignment vertical="center" wrapText="1"/>
      <protection/>
    </xf>
    <xf numFmtId="0" fontId="24" fillId="0" borderId="10" xfId="54" applyFont="1" applyBorder="1" applyAlignment="1">
      <alignment vertical="center" wrapText="1"/>
      <protection/>
    </xf>
    <xf numFmtId="0" fontId="3" fillId="0" borderId="10" xfId="54" applyFont="1" applyBorder="1" applyAlignment="1">
      <alignment vertical="center" wrapText="1"/>
      <protection/>
    </xf>
    <xf numFmtId="0" fontId="24" fillId="0" borderId="0" xfId="54" applyFont="1">
      <alignment/>
      <protection/>
    </xf>
    <xf numFmtId="0" fontId="31" fillId="0" borderId="0" xfId="54" applyFont="1">
      <alignment/>
      <protection/>
    </xf>
    <xf numFmtId="0" fontId="24" fillId="0" borderId="0" xfId="54" applyFont="1" applyBorder="1">
      <alignment/>
      <protection/>
    </xf>
    <xf numFmtId="0" fontId="24" fillId="0" borderId="0" xfId="54" applyFont="1" applyBorder="1" applyAlignment="1">
      <alignment horizontal="center"/>
      <protection/>
    </xf>
    <xf numFmtId="0" fontId="24" fillId="0" borderId="17" xfId="54" applyFont="1" applyBorder="1" applyAlignment="1">
      <alignment horizontal="center"/>
      <protection/>
    </xf>
    <xf numFmtId="0" fontId="31" fillId="0" borderId="0" xfId="54" applyFont="1" applyAlignment="1">
      <alignment/>
      <protection/>
    </xf>
    <xf numFmtId="0" fontId="31" fillId="0" borderId="0" xfId="54" applyFont="1" applyBorder="1" applyAlignment="1">
      <alignment horizontal="center"/>
      <protection/>
    </xf>
    <xf numFmtId="0" fontId="31" fillId="0" borderId="19" xfId="54" applyFont="1" applyBorder="1" applyAlignment="1">
      <alignment horizontal="center"/>
      <protection/>
    </xf>
    <xf numFmtId="0" fontId="31" fillId="0" borderId="0" xfId="54" applyFont="1" applyBorder="1">
      <alignment/>
      <protection/>
    </xf>
    <xf numFmtId="0" fontId="5" fillId="0" borderId="0" xfId="54" applyFont="1" applyAlignment="1">
      <alignment wrapText="1"/>
      <protection/>
    </xf>
    <xf numFmtId="1" fontId="5" fillId="0" borderId="0" xfId="54" applyNumberFormat="1" applyFont="1">
      <alignment/>
      <protection/>
    </xf>
    <xf numFmtId="0" fontId="5" fillId="0" borderId="0" xfId="54" applyFont="1" applyAlignment="1">
      <alignment horizontal="center" vertical="center"/>
      <protection/>
    </xf>
    <xf numFmtId="1" fontId="9" fillId="0" borderId="10" xfId="54" applyNumberFormat="1" applyFont="1" applyBorder="1" applyAlignment="1">
      <alignment horizontal="center" vertical="center" wrapText="1"/>
      <protection/>
    </xf>
    <xf numFmtId="1" fontId="0" fillId="34" borderId="10" xfId="0" applyNumberFormat="1" applyFont="1" applyFill="1" applyBorder="1" applyAlignment="1">
      <alignment horizontal="center" vertical="center"/>
    </xf>
    <xf numFmtId="0" fontId="5" fillId="34" borderId="10" xfId="54" applyFont="1" applyFill="1" applyBorder="1" applyAlignment="1">
      <alignment/>
      <protection/>
    </xf>
    <xf numFmtId="1" fontId="5" fillId="34" borderId="10" xfId="54" applyNumberFormat="1" applyFont="1" applyFill="1" applyBorder="1" applyAlignment="1">
      <alignment/>
      <protection/>
    </xf>
    <xf numFmtId="0" fontId="5" fillId="34" borderId="10" xfId="54" applyFont="1" applyFill="1" applyBorder="1">
      <alignment/>
      <protection/>
    </xf>
    <xf numFmtId="0" fontId="1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5" fillId="0" borderId="10" xfId="54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22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20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00" fontId="35" fillId="0" borderId="10" xfId="0" applyNumberFormat="1" applyFont="1" applyFill="1" applyBorder="1" applyAlignment="1">
      <alignment horizontal="center" vertical="center" wrapText="1"/>
    </xf>
    <xf numFmtId="200" fontId="3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4" fillId="0" borderId="10" xfId="54" applyFont="1" applyBorder="1" applyAlignment="1">
      <alignment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1" fillId="0" borderId="10" xfId="54" applyFont="1" applyBorder="1" applyAlignment="1">
      <alignment/>
      <protection/>
    </xf>
    <xf numFmtId="1" fontId="31" fillId="0" borderId="10" xfId="54" applyNumberFormat="1" applyFont="1" applyBorder="1" applyAlignment="1">
      <alignment/>
      <protection/>
    </xf>
    <xf numFmtId="1" fontId="4" fillId="0" borderId="10" xfId="54" applyNumberFormat="1" applyFont="1" applyBorder="1" applyAlignment="1">
      <alignment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204" fontId="5" fillId="0" borderId="10" xfId="0" applyNumberFormat="1" applyFont="1" applyFill="1" applyBorder="1" applyAlignment="1" applyProtection="1">
      <alignment horizontal="center" vertical="center" wrapText="1"/>
      <protection/>
    </xf>
    <xf numFmtId="200" fontId="5" fillId="0" borderId="10" xfId="0" applyNumberFormat="1" applyFont="1" applyFill="1" applyBorder="1" applyAlignment="1" applyProtection="1">
      <alignment horizontal="center" vertical="center" wrapText="1"/>
      <protection/>
    </xf>
    <xf numFmtId="20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54" applyFont="1" applyBorder="1" applyAlignment="1">
      <alignment wrapText="1"/>
      <protection/>
    </xf>
    <xf numFmtId="0" fontId="1" fillId="0" borderId="0" xfId="54" applyFont="1" applyBorder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200" fontId="4" fillId="0" borderId="18" xfId="0" applyNumberFormat="1" applyFont="1" applyFill="1" applyBorder="1" applyAlignment="1">
      <alignment horizontal="center" vertical="top" wrapText="1"/>
    </xf>
    <xf numFmtId="200" fontId="4" fillId="0" borderId="12" xfId="0" applyNumberFormat="1" applyFont="1" applyFill="1" applyBorder="1" applyAlignment="1">
      <alignment horizontal="center" vertical="top" wrapText="1"/>
    </xf>
    <xf numFmtId="200" fontId="4" fillId="0" borderId="11" xfId="0" applyNumberFormat="1" applyFont="1" applyFill="1" applyBorder="1" applyAlignment="1">
      <alignment horizontal="center" vertical="top" wrapText="1"/>
    </xf>
    <xf numFmtId="200" fontId="4" fillId="34" borderId="18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4" borderId="12" xfId="0" applyFill="1" applyBorder="1" applyAlignment="1">
      <alignment horizontal="center" vertical="top"/>
    </xf>
    <xf numFmtId="0" fontId="0" fillId="34" borderId="11" xfId="0" applyFill="1" applyBorder="1" applyAlignment="1">
      <alignment horizontal="center" vertical="top"/>
    </xf>
    <xf numFmtId="200" fontId="3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2" fillId="0" borderId="18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top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top"/>
    </xf>
    <xf numFmtId="0" fontId="13" fillId="35" borderId="12" xfId="0" applyFont="1" applyFill="1" applyBorder="1" applyAlignment="1">
      <alignment horizontal="center" vertical="top"/>
    </xf>
    <xf numFmtId="0" fontId="13" fillId="35" borderId="11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4" borderId="18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200" fontId="4" fillId="34" borderId="12" xfId="0" applyNumberFormat="1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200" fontId="4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" fillId="34" borderId="12" xfId="0" applyFont="1" applyFill="1" applyBorder="1" applyAlignment="1">
      <alignment horizontal="center"/>
    </xf>
    <xf numFmtId="0" fontId="5" fillId="0" borderId="12" xfId="0" applyFont="1" applyBorder="1" applyAlignment="1">
      <alignment vertical="top"/>
    </xf>
    <xf numFmtId="0" fontId="27" fillId="0" borderId="15" xfId="53" applyFont="1" applyBorder="1" applyAlignment="1">
      <alignment horizontal="center" vertical="top" wrapText="1"/>
      <protection/>
    </xf>
    <xf numFmtId="0" fontId="30" fillId="0" borderId="14" xfId="0" applyFont="1" applyBorder="1" applyAlignment="1">
      <alignment vertical="top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 applyProtection="1">
      <alignment horizontal="center" vertical="top" wrapText="1"/>
      <protection locked="0"/>
    </xf>
    <xf numFmtId="0" fontId="27" fillId="0" borderId="13" xfId="0" applyFont="1" applyBorder="1" applyAlignment="1" applyProtection="1">
      <alignment horizontal="center" vertical="top" wrapText="1"/>
      <protection locked="0"/>
    </xf>
    <xf numFmtId="0" fontId="27" fillId="0" borderId="14" xfId="0" applyFont="1" applyBorder="1" applyAlignment="1" applyProtection="1">
      <alignment horizontal="center" vertical="top" wrapText="1"/>
      <protection locked="0"/>
    </xf>
    <xf numFmtId="0" fontId="22" fillId="0" borderId="15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7" fillId="0" borderId="15" xfId="53" applyFont="1" applyFill="1" applyBorder="1" applyAlignment="1">
      <alignment horizontal="center" vertical="top" wrapText="1"/>
      <protection/>
    </xf>
    <xf numFmtId="0" fontId="27" fillId="0" borderId="14" xfId="53" applyFont="1" applyFill="1" applyBorder="1" applyAlignment="1">
      <alignment horizontal="center" vertical="top" wrapText="1"/>
      <protection/>
    </xf>
    <xf numFmtId="0" fontId="27" fillId="0" borderId="15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5" xfId="53" applyFont="1" applyBorder="1" applyAlignment="1" applyProtection="1">
      <alignment horizontal="center" vertical="top" wrapText="1"/>
      <protection locked="0"/>
    </xf>
    <xf numFmtId="0" fontId="27" fillId="0" borderId="13" xfId="53" applyFont="1" applyBorder="1" applyAlignment="1" applyProtection="1">
      <alignment horizontal="center" vertical="top" wrapText="1"/>
      <protection locked="0"/>
    </xf>
    <xf numFmtId="0" fontId="27" fillId="0" borderId="14" xfId="53" applyFont="1" applyBorder="1" applyAlignment="1" applyProtection="1">
      <alignment horizontal="center" vertical="top" wrapText="1"/>
      <protection locked="0"/>
    </xf>
    <xf numFmtId="0" fontId="27" fillId="0" borderId="15" xfId="0" applyFont="1" applyFill="1" applyBorder="1" applyAlignment="1" applyProtection="1">
      <alignment horizontal="center" vertical="top" wrapText="1"/>
      <protection locked="0"/>
    </xf>
    <xf numFmtId="0" fontId="27" fillId="0" borderId="13" xfId="0" applyFont="1" applyFill="1" applyBorder="1" applyAlignment="1" applyProtection="1">
      <alignment horizontal="center" vertical="top" wrapText="1"/>
      <protection locked="0"/>
    </xf>
    <xf numFmtId="0" fontId="27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5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horizontal="center" vertical="top" wrapText="1"/>
      <protection locked="0"/>
    </xf>
    <xf numFmtId="0" fontId="26" fillId="0" borderId="14" xfId="0" applyFont="1" applyFill="1" applyBorder="1" applyAlignment="1" applyProtection="1">
      <alignment horizontal="center" vertical="top" wrapText="1"/>
      <protection locked="0"/>
    </xf>
    <xf numFmtId="0" fontId="26" fillId="0" borderId="15" xfId="0" applyFont="1" applyBorder="1" applyAlignment="1" applyProtection="1">
      <alignment horizontal="center" vertical="top" wrapText="1"/>
      <protection locked="0"/>
    </xf>
    <xf numFmtId="0" fontId="26" fillId="0" borderId="13" xfId="0" applyFont="1" applyBorder="1" applyAlignment="1" applyProtection="1">
      <alignment horizontal="center" vertical="top" wrapText="1"/>
      <protection locked="0"/>
    </xf>
    <xf numFmtId="0" fontId="26" fillId="0" borderId="14" xfId="0" applyFont="1" applyBorder="1" applyAlignment="1" applyProtection="1">
      <alignment horizontal="center" vertical="top" wrapText="1"/>
      <protection locked="0"/>
    </xf>
    <xf numFmtId="0" fontId="27" fillId="0" borderId="15" xfId="53" applyFont="1" applyFill="1" applyBorder="1" applyAlignment="1" applyProtection="1">
      <alignment horizontal="center" vertical="top" wrapText="1"/>
      <protection locked="0"/>
    </xf>
    <xf numFmtId="0" fontId="27" fillId="0" borderId="13" xfId="53" applyFont="1" applyFill="1" applyBorder="1" applyAlignment="1" applyProtection="1">
      <alignment horizontal="center" vertical="top" wrapText="1"/>
      <protection locked="0"/>
    </xf>
    <xf numFmtId="0" fontId="27" fillId="0" borderId="14" xfId="53" applyFont="1" applyFill="1" applyBorder="1" applyAlignment="1" applyProtection="1">
      <alignment horizontal="center" vertical="top" wrapText="1"/>
      <protection locked="0"/>
    </xf>
    <xf numFmtId="0" fontId="26" fillId="0" borderId="15" xfId="53" applyFont="1" applyBorder="1" applyAlignment="1" applyProtection="1">
      <alignment horizontal="center" vertical="top" wrapText="1"/>
      <protection locked="0"/>
    </xf>
    <xf numFmtId="0" fontId="26" fillId="0" borderId="13" xfId="53" applyFont="1" applyBorder="1" applyAlignment="1" applyProtection="1">
      <alignment horizontal="center" vertical="top" wrapText="1"/>
      <protection locked="0"/>
    </xf>
    <xf numFmtId="0" fontId="26" fillId="0" borderId="14" xfId="53" applyFont="1" applyBorder="1" applyAlignment="1" applyProtection="1">
      <alignment horizontal="center" vertical="top" wrapText="1"/>
      <protection locked="0"/>
    </xf>
    <xf numFmtId="0" fontId="21" fillId="35" borderId="18" xfId="53" applyFont="1" applyFill="1" applyBorder="1" applyAlignment="1" applyProtection="1">
      <alignment horizontal="center" vertical="top" wrapText="1"/>
      <protection locked="0"/>
    </xf>
    <xf numFmtId="0" fontId="21" fillId="35" borderId="12" xfId="53" applyFont="1" applyFill="1" applyBorder="1" applyAlignment="1" applyProtection="1">
      <alignment horizontal="center" vertical="top" wrapText="1"/>
      <protection locked="0"/>
    </xf>
    <xf numFmtId="0" fontId="21" fillId="35" borderId="11" xfId="53" applyFont="1" applyFill="1" applyBorder="1" applyAlignment="1" applyProtection="1">
      <alignment horizontal="center" vertical="top" wrapText="1"/>
      <protection locked="0"/>
    </xf>
    <xf numFmtId="200" fontId="26" fillId="0" borderId="15" xfId="0" applyNumberFormat="1" applyFont="1" applyBorder="1" applyAlignment="1">
      <alignment horizontal="center" vertical="top" wrapText="1"/>
    </xf>
    <xf numFmtId="200" fontId="26" fillId="0" borderId="13" xfId="0" applyNumberFormat="1" applyFont="1" applyBorder="1" applyAlignment="1">
      <alignment horizontal="center" vertical="top" wrapText="1"/>
    </xf>
    <xf numFmtId="200" fontId="26" fillId="0" borderId="14" xfId="0" applyNumberFormat="1" applyFont="1" applyBorder="1" applyAlignment="1">
      <alignment horizontal="center" vertical="top" wrapText="1"/>
    </xf>
    <xf numFmtId="0" fontId="26" fillId="0" borderId="15" xfId="53" applyFont="1" applyFill="1" applyBorder="1" applyAlignment="1" applyProtection="1">
      <alignment horizontal="center" vertical="top" wrapText="1"/>
      <protection locked="0"/>
    </xf>
    <xf numFmtId="0" fontId="26" fillId="0" borderId="13" xfId="53" applyFont="1" applyFill="1" applyBorder="1" applyAlignment="1" applyProtection="1">
      <alignment horizontal="center" vertical="top" wrapText="1"/>
      <protection locked="0"/>
    </xf>
    <xf numFmtId="0" fontId="26" fillId="0" borderId="14" xfId="53" applyFont="1" applyFill="1" applyBorder="1" applyAlignment="1" applyProtection="1">
      <alignment horizontal="center" vertical="top" wrapText="1"/>
      <protection locked="0"/>
    </xf>
    <xf numFmtId="0" fontId="26" fillId="0" borderId="15" xfId="53" applyFont="1" applyBorder="1" applyAlignment="1" applyProtection="1">
      <alignment horizontal="left" vertical="top" wrapText="1"/>
      <protection locked="0"/>
    </xf>
    <xf numFmtId="0" fontId="26" fillId="0" borderId="13" xfId="53" applyFont="1" applyBorder="1" applyAlignment="1" applyProtection="1">
      <alignment horizontal="left" vertical="top" wrapText="1"/>
      <protection locked="0"/>
    </xf>
    <xf numFmtId="0" fontId="26" fillId="0" borderId="14" xfId="53" applyFont="1" applyBorder="1" applyAlignment="1" applyProtection="1">
      <alignment horizontal="left" vertical="top" wrapText="1"/>
      <protection locked="0"/>
    </xf>
    <xf numFmtId="0" fontId="26" fillId="38" borderId="15" xfId="53" applyFont="1" applyFill="1" applyBorder="1" applyAlignment="1" applyProtection="1">
      <alignment horizontal="center" vertical="top" wrapText="1"/>
      <protection locked="0"/>
    </xf>
    <xf numFmtId="0" fontId="26" fillId="38" borderId="13" xfId="53" applyFont="1" applyFill="1" applyBorder="1" applyAlignment="1" applyProtection="1">
      <alignment horizontal="center" vertical="top" wrapText="1"/>
      <protection locked="0"/>
    </xf>
    <xf numFmtId="0" fontId="26" fillId="38" borderId="14" xfId="53" applyFont="1" applyFill="1" applyBorder="1" applyAlignment="1" applyProtection="1">
      <alignment horizontal="center" vertical="top" wrapText="1"/>
      <protection locked="0"/>
    </xf>
    <xf numFmtId="0" fontId="21" fillId="34" borderId="18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top" wrapText="1"/>
    </xf>
    <xf numFmtId="0" fontId="15" fillId="0" borderId="0" xfId="53" applyFont="1" applyFill="1" applyBorder="1" applyAlignment="1">
      <alignment horizontal="right"/>
      <protection/>
    </xf>
    <xf numFmtId="0" fontId="21" fillId="0" borderId="0" xfId="53" applyFont="1" applyAlignment="1">
      <alignment horizontal="left"/>
      <protection/>
    </xf>
    <xf numFmtId="0" fontId="21" fillId="0" borderId="0" xfId="53" applyFont="1" applyFill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Fill="1" applyBorder="1" applyAlignment="1">
      <alignment horizontal="center" vertical="top"/>
      <protection/>
    </xf>
    <xf numFmtId="0" fontId="21" fillId="0" borderId="0" xfId="53" applyFont="1" applyAlignment="1">
      <alignment horizontal="center"/>
      <protection/>
    </xf>
    <xf numFmtId="0" fontId="21" fillId="34" borderId="18" xfId="53" applyFont="1" applyFill="1" applyBorder="1" applyAlignment="1">
      <alignment horizontal="center" vertical="top" wrapText="1"/>
      <protection/>
    </xf>
    <xf numFmtId="0" fontId="21" fillId="34" borderId="12" xfId="53" applyFont="1" applyFill="1" applyBorder="1" applyAlignment="1">
      <alignment horizontal="center" vertical="top" wrapText="1"/>
      <protection/>
    </xf>
    <xf numFmtId="0" fontId="21" fillId="34" borderId="11" xfId="53" applyFont="1" applyFill="1" applyBorder="1" applyAlignment="1">
      <alignment horizontal="center" vertical="top" wrapText="1"/>
      <protection/>
    </xf>
    <xf numFmtId="49" fontId="22" fillId="0" borderId="15" xfId="53" applyNumberFormat="1" applyFont="1" applyBorder="1" applyAlignment="1" applyProtection="1">
      <alignment horizontal="center" vertical="top" wrapText="1"/>
      <protection locked="0"/>
    </xf>
    <xf numFmtId="49" fontId="22" fillId="0" borderId="13" xfId="53" applyNumberFormat="1" applyFont="1" applyBorder="1" applyAlignment="1" applyProtection="1">
      <alignment horizontal="center" vertical="top" wrapText="1"/>
      <protection locked="0"/>
    </xf>
    <xf numFmtId="49" fontId="22" fillId="0" borderId="14" xfId="53" applyNumberFormat="1" applyFont="1" applyBorder="1" applyAlignment="1" applyProtection="1">
      <alignment horizontal="center" vertical="top" wrapText="1"/>
      <protection locked="0"/>
    </xf>
    <xf numFmtId="49" fontId="22" fillId="0" borderId="15" xfId="53" applyNumberFormat="1" applyFont="1" applyFill="1" applyBorder="1" applyAlignment="1" applyProtection="1">
      <alignment horizontal="center" vertical="top" wrapText="1"/>
      <protection locked="0"/>
    </xf>
    <xf numFmtId="49" fontId="22" fillId="0" borderId="13" xfId="53" applyNumberFormat="1" applyFont="1" applyFill="1" applyBorder="1" applyAlignment="1" applyProtection="1">
      <alignment horizontal="center" vertical="top" wrapText="1"/>
      <protection locked="0"/>
    </xf>
    <xf numFmtId="49" fontId="22" fillId="0" borderId="14" xfId="53" applyNumberFormat="1" applyFont="1" applyFill="1" applyBorder="1" applyAlignment="1" applyProtection="1">
      <alignment horizontal="center" vertical="top" wrapText="1"/>
      <protection locked="0"/>
    </xf>
    <xf numFmtId="0" fontId="26" fillId="0" borderId="15" xfId="53" applyFont="1" applyFill="1" applyBorder="1" applyAlignment="1">
      <alignment horizontal="center" vertical="top" wrapText="1"/>
      <protection/>
    </xf>
    <xf numFmtId="0" fontId="26" fillId="0" borderId="13" xfId="53" applyFont="1" applyFill="1" applyBorder="1" applyAlignment="1">
      <alignment horizontal="center" vertical="top" wrapText="1"/>
      <protection/>
    </xf>
    <xf numFmtId="0" fontId="26" fillId="0" borderId="14" xfId="53" applyFont="1" applyFill="1" applyBorder="1" applyAlignment="1">
      <alignment horizontal="center" vertical="top" wrapText="1"/>
      <protection/>
    </xf>
    <xf numFmtId="0" fontId="26" fillId="0" borderId="15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53" applyFont="1" applyBorder="1" applyAlignment="1">
      <alignment horizontal="center" vertical="top" wrapText="1"/>
      <protection/>
    </xf>
    <xf numFmtId="0" fontId="26" fillId="0" borderId="13" xfId="53" applyFont="1" applyBorder="1" applyAlignment="1">
      <alignment horizontal="center" vertical="top" wrapText="1"/>
      <protection/>
    </xf>
    <xf numFmtId="0" fontId="26" fillId="0" borderId="14" xfId="53" applyFont="1" applyBorder="1" applyAlignment="1">
      <alignment horizontal="center" vertical="top" wrapText="1"/>
      <protection/>
    </xf>
    <xf numFmtId="1" fontId="21" fillId="35" borderId="10" xfId="53" applyNumberFormat="1" applyFont="1" applyFill="1" applyBorder="1" applyAlignment="1" applyProtection="1">
      <alignment horizontal="center" vertical="top" wrapText="1"/>
      <protection locked="0"/>
    </xf>
    <xf numFmtId="0" fontId="22" fillId="35" borderId="10" xfId="53" applyFont="1" applyFill="1" applyBorder="1" applyAlignment="1">
      <alignment vertical="top"/>
      <protection/>
    </xf>
    <xf numFmtId="1" fontId="21" fillId="34" borderId="10" xfId="53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53" applyFont="1" applyBorder="1" applyAlignment="1">
      <alignment horizontal="center" vertical="top"/>
      <protection/>
    </xf>
    <xf numFmtId="0" fontId="21" fillId="35" borderId="18" xfId="53" applyFont="1" applyFill="1" applyBorder="1" applyAlignment="1">
      <alignment horizontal="center" vertical="top" wrapText="1"/>
      <protection/>
    </xf>
    <xf numFmtId="0" fontId="21" fillId="35" borderId="12" xfId="53" applyFont="1" applyFill="1" applyBorder="1" applyAlignment="1">
      <alignment horizontal="center" vertical="top" wrapText="1"/>
      <protection/>
    </xf>
    <xf numFmtId="0" fontId="21" fillId="35" borderId="11" xfId="53" applyFont="1" applyFill="1" applyBorder="1" applyAlignment="1">
      <alignment horizontal="center" vertical="top" wrapText="1"/>
      <protection/>
    </xf>
    <xf numFmtId="1" fontId="27" fillId="0" borderId="15" xfId="53" applyNumberFormat="1" applyFont="1" applyFill="1" applyBorder="1" applyAlignment="1" applyProtection="1">
      <alignment horizontal="center" vertical="top" wrapText="1"/>
      <protection locked="0"/>
    </xf>
    <xf numFmtId="1" fontId="27" fillId="0" borderId="13" xfId="53" applyNumberFormat="1" applyFont="1" applyFill="1" applyBorder="1" applyAlignment="1" applyProtection="1">
      <alignment horizontal="center" vertical="top" wrapText="1"/>
      <protection locked="0"/>
    </xf>
    <xf numFmtId="0" fontId="27" fillId="0" borderId="13" xfId="53" applyFont="1" applyBorder="1" applyAlignment="1">
      <alignment horizontal="center" vertical="top" wrapText="1"/>
      <protection/>
    </xf>
    <xf numFmtId="0" fontId="27" fillId="0" borderId="14" xfId="53" applyFont="1" applyBorder="1" applyAlignment="1">
      <alignment horizontal="center" vertical="top" wrapText="1"/>
      <protection/>
    </xf>
    <xf numFmtId="0" fontId="26" fillId="0" borderId="15" xfId="53" applyFont="1" applyBorder="1" applyAlignment="1" applyProtection="1">
      <alignment vertical="top" wrapText="1"/>
      <protection locked="0"/>
    </xf>
    <xf numFmtId="0" fontId="26" fillId="0" borderId="13" xfId="53" applyFont="1" applyBorder="1" applyAlignment="1" applyProtection="1">
      <alignment vertical="top" wrapText="1"/>
      <protection locked="0"/>
    </xf>
    <xf numFmtId="0" fontId="26" fillId="0" borderId="14" xfId="53" applyFont="1" applyBorder="1" applyAlignment="1" applyProtection="1">
      <alignment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5" xfId="53" applyFont="1" applyBorder="1" applyAlignment="1">
      <alignment horizontal="center" vertical="top"/>
      <protection/>
    </xf>
    <xf numFmtId="0" fontId="27" fillId="0" borderId="13" xfId="53" applyFont="1" applyBorder="1" applyAlignment="1">
      <alignment horizontal="center" vertical="top"/>
      <protection/>
    </xf>
    <xf numFmtId="0" fontId="27" fillId="0" borderId="14" xfId="53" applyFont="1" applyBorder="1" applyAlignment="1">
      <alignment horizontal="center" vertical="top"/>
      <protection/>
    </xf>
    <xf numFmtId="0" fontId="26" fillId="0" borderId="15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1" fontId="27" fillId="0" borderId="15" xfId="0" applyNumberFormat="1" applyFont="1" applyBorder="1" applyAlignment="1" applyProtection="1">
      <alignment horizontal="center" vertical="top" wrapText="1"/>
      <protection locked="0"/>
    </xf>
    <xf numFmtId="1" fontId="27" fillId="0" borderId="14" xfId="0" applyNumberFormat="1" applyFont="1" applyBorder="1" applyAlignment="1" applyProtection="1">
      <alignment horizontal="center" vertical="top" wrapText="1"/>
      <protection locked="0"/>
    </xf>
    <xf numFmtId="0" fontId="22" fillId="0" borderId="15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justify" vertical="top" wrapText="1"/>
    </xf>
    <xf numFmtId="0" fontId="27" fillId="0" borderId="13" xfId="53" applyFont="1" applyFill="1" applyBorder="1" applyAlignment="1">
      <alignment horizontal="center" vertical="top" wrapText="1"/>
      <protection/>
    </xf>
    <xf numFmtId="0" fontId="27" fillId="38" borderId="15" xfId="53" applyFont="1" applyFill="1" applyBorder="1" applyAlignment="1" applyProtection="1">
      <alignment horizontal="left" vertical="top" wrapText="1"/>
      <protection locked="0"/>
    </xf>
    <xf numFmtId="0" fontId="27" fillId="38" borderId="13" xfId="53" applyFont="1" applyFill="1" applyBorder="1" applyAlignment="1" applyProtection="1">
      <alignment horizontal="left" vertical="top" wrapText="1"/>
      <protection locked="0"/>
    </xf>
    <xf numFmtId="0" fontId="27" fillId="38" borderId="14" xfId="53" applyFont="1" applyFill="1" applyBorder="1" applyAlignment="1" applyProtection="1">
      <alignment horizontal="left" vertical="top" wrapText="1"/>
      <protection locked="0"/>
    </xf>
    <xf numFmtId="0" fontId="27" fillId="0" borderId="13" xfId="0" applyFont="1" applyBorder="1" applyAlignment="1">
      <alignment horizontal="center" vertical="top" wrapText="1"/>
    </xf>
    <xf numFmtId="200" fontId="21" fillId="34" borderId="18" xfId="0" applyNumberFormat="1" applyFont="1" applyFill="1" applyBorder="1" applyAlignment="1">
      <alignment horizontal="center" vertical="top" wrapText="1"/>
    </xf>
    <xf numFmtId="200" fontId="21" fillId="34" borderId="12" xfId="0" applyNumberFormat="1" applyFont="1" applyFill="1" applyBorder="1" applyAlignment="1">
      <alignment horizontal="center" vertical="top" wrapText="1"/>
    </xf>
    <xf numFmtId="200" fontId="21" fillId="34" borderId="11" xfId="0" applyNumberFormat="1" applyFont="1" applyFill="1" applyBorder="1" applyAlignment="1">
      <alignment horizontal="center" vertical="top" wrapText="1"/>
    </xf>
    <xf numFmtId="1" fontId="32" fillId="0" borderId="10" xfId="0" applyNumberFormat="1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24" fillId="0" borderId="10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33" fillId="0" borderId="14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1" fillId="0" borderId="10" xfId="54" applyFont="1" applyBorder="1" applyAlignment="1">
      <alignment horizontal="center"/>
      <protection/>
    </xf>
    <xf numFmtId="0" fontId="24" fillId="0" borderId="10" xfId="54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 vertical="top"/>
      <protection/>
    </xf>
    <xf numFmtId="0" fontId="31" fillId="0" borderId="0" xfId="54" applyFont="1" applyAlignment="1">
      <alignment horizont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/>
    </xf>
    <xf numFmtId="0" fontId="4" fillId="35" borderId="10" xfId="54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5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15" fillId="0" borderId="10" xfId="54" applyFont="1" applyBorder="1" applyAlignment="1">
      <alignment horizontal="center" vertical="center" wrapText="1"/>
      <protection/>
    </xf>
    <xf numFmtId="0" fontId="15" fillId="0" borderId="15" xfId="54" applyFont="1" applyBorder="1" applyAlignment="1">
      <alignment horizontal="center" vertical="center" wrapText="1" shrinkToFit="1"/>
      <protection/>
    </xf>
    <xf numFmtId="0" fontId="15" fillId="0" borderId="14" xfId="54" applyFont="1" applyBorder="1" applyAlignment="1">
      <alignment horizontal="center" vertical="center" wrapText="1" shrinkToFit="1"/>
      <protection/>
    </xf>
    <xf numFmtId="0" fontId="15" fillId="0" borderId="10" xfId="54" applyFont="1" applyBorder="1" applyAlignment="1">
      <alignment horizontal="center" vertical="center"/>
      <protection/>
    </xf>
    <xf numFmtId="0" fontId="15" fillId="0" borderId="0" xfId="53" applyFont="1" applyAlignment="1">
      <alignment horizontal="left"/>
      <protection/>
    </xf>
    <xf numFmtId="0" fontId="4" fillId="35" borderId="10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точненный  Сетевой график" xfId="53"/>
    <cellStyle name="Обычный_Формы к ДРОНД-20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G382"/>
  <sheetViews>
    <sheetView view="pageBreakPreview" zoomScale="75" zoomScaleSheetLayoutView="75" zoomScalePageLayoutView="0" workbookViewId="0" topLeftCell="A7">
      <pane xSplit="1" ySplit="6" topLeftCell="B13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B68" sqref="B68"/>
    </sheetView>
  </sheetViews>
  <sheetFormatPr defaultColWidth="8.75390625" defaultRowHeight="12.75"/>
  <cols>
    <col min="1" max="1" width="70.125" style="0" customWidth="1"/>
    <col min="2" max="2" width="18.75390625" style="0" customWidth="1"/>
    <col min="3" max="3" width="21.375" style="0" customWidth="1"/>
    <col min="4" max="5" width="20.75390625" style="0" customWidth="1"/>
    <col min="6" max="6" width="27.00390625" style="1" customWidth="1"/>
    <col min="7" max="7" width="16.625" style="0" customWidth="1"/>
  </cols>
  <sheetData>
    <row r="1" spans="1:7" ht="12.75">
      <c r="A1" s="610" t="s">
        <v>370</v>
      </c>
      <c r="B1" s="610"/>
      <c r="C1" s="610"/>
      <c r="D1" s="610"/>
      <c r="E1" s="610"/>
      <c r="F1" s="610"/>
      <c r="G1" s="19"/>
    </row>
    <row r="2" spans="1:7" ht="12.75">
      <c r="A2" s="19"/>
      <c r="B2" s="19"/>
      <c r="C2" s="19"/>
      <c r="D2" s="19"/>
      <c r="E2" s="19"/>
      <c r="F2" s="9" t="s">
        <v>995</v>
      </c>
      <c r="G2" s="19"/>
    </row>
    <row r="3" spans="1:7" ht="15.75">
      <c r="A3" s="611" t="s">
        <v>368</v>
      </c>
      <c r="B3" s="611"/>
      <c r="C3" s="611"/>
      <c r="D3" s="611"/>
      <c r="E3" s="611"/>
      <c r="F3" s="611"/>
      <c r="G3" s="20"/>
    </row>
    <row r="4" spans="1:7" ht="15.75">
      <c r="A4" s="611" t="s">
        <v>1372</v>
      </c>
      <c r="B4" s="612"/>
      <c r="C4" s="612"/>
      <c r="D4" s="612"/>
      <c r="E4" s="612"/>
      <c r="F4" s="612"/>
      <c r="G4" s="21"/>
    </row>
    <row r="5" spans="1:7" ht="15.75">
      <c r="A5" s="613" t="s">
        <v>1691</v>
      </c>
      <c r="B5" s="613"/>
      <c r="C5" s="613"/>
      <c r="D5" s="613"/>
      <c r="E5" s="613"/>
      <c r="F5" s="613"/>
      <c r="G5" s="22"/>
    </row>
    <row r="6" spans="1:7" ht="15">
      <c r="A6" s="608" t="s">
        <v>369</v>
      </c>
      <c r="B6" s="608"/>
      <c r="C6" s="608"/>
      <c r="D6" s="608"/>
      <c r="E6" s="608"/>
      <c r="F6" s="608"/>
      <c r="G6" s="23"/>
    </row>
    <row r="7" spans="1:7" ht="15">
      <c r="A7" s="24"/>
      <c r="B7" s="24"/>
      <c r="C7" s="24"/>
      <c r="D7" s="24"/>
      <c r="E7" s="24"/>
      <c r="F7" s="36"/>
      <c r="G7" s="24"/>
    </row>
    <row r="8" spans="1:7" ht="15.75">
      <c r="A8" s="594" t="s">
        <v>1692</v>
      </c>
      <c r="B8" s="590" t="s">
        <v>1693</v>
      </c>
      <c r="C8" s="600" t="s">
        <v>1694</v>
      </c>
      <c r="D8" s="601"/>
      <c r="E8" s="602"/>
      <c r="F8" s="590" t="s">
        <v>1695</v>
      </c>
      <c r="G8" s="25" t="s">
        <v>1696</v>
      </c>
    </row>
    <row r="9" spans="1:7" ht="15.75">
      <c r="A9" s="595"/>
      <c r="B9" s="591"/>
      <c r="C9" s="597" t="s">
        <v>1697</v>
      </c>
      <c r="D9" s="597" t="s">
        <v>1698</v>
      </c>
      <c r="E9" s="590" t="s">
        <v>1797</v>
      </c>
      <c r="F9" s="591"/>
      <c r="G9" s="25"/>
    </row>
    <row r="10" spans="1:7" ht="15.75">
      <c r="A10" s="595"/>
      <c r="B10" s="592"/>
      <c r="C10" s="598"/>
      <c r="D10" s="598"/>
      <c r="E10" s="606"/>
      <c r="F10" s="591"/>
      <c r="G10" s="25"/>
    </row>
    <row r="11" spans="1:7" ht="15.75">
      <c r="A11" s="595"/>
      <c r="B11" s="592"/>
      <c r="C11" s="598"/>
      <c r="D11" s="598"/>
      <c r="E11" s="606"/>
      <c r="F11" s="591"/>
      <c r="G11" s="25"/>
    </row>
    <row r="12" spans="1:7" ht="15.75">
      <c r="A12" s="596"/>
      <c r="B12" s="593"/>
      <c r="C12" s="598"/>
      <c r="D12" s="598"/>
      <c r="E12" s="607"/>
      <c r="F12" s="609"/>
      <c r="G12" s="25"/>
    </row>
    <row r="13" spans="1:7" ht="1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/>
    </row>
    <row r="14" spans="1:7" ht="15.75">
      <c r="A14" s="70" t="s">
        <v>1699</v>
      </c>
      <c r="B14" s="40">
        <f>B15+B16+B17</f>
        <v>8718089.2</v>
      </c>
      <c r="C14" s="40">
        <f>C15+C16+C17</f>
        <v>9738109.9</v>
      </c>
      <c r="D14" s="40">
        <f>D15+D16+D17</f>
        <v>7836443</v>
      </c>
      <c r="E14" s="40">
        <f>E15+E16+E17</f>
        <v>8259222.012</v>
      </c>
      <c r="F14" s="41"/>
      <c r="G14" s="27">
        <f aca="true" t="shared" si="0" ref="G14:G19">C14+D14+E14</f>
        <v>25833774.912</v>
      </c>
    </row>
    <row r="15" spans="1:7" ht="15.75">
      <c r="A15" s="70" t="s">
        <v>1700</v>
      </c>
      <c r="B15" s="40">
        <f>B41+B92+B177+B255</f>
        <v>1338764.4</v>
      </c>
      <c r="C15" s="40">
        <f>C22+C84+C226</f>
        <v>1590222.2</v>
      </c>
      <c r="D15" s="40">
        <f>D28+D90+D175+D202+D232+D253+D322+D346</f>
        <v>0</v>
      </c>
      <c r="E15" s="40">
        <f>E28+E90+E175+E202+E232+E253+E322+E346</f>
        <v>0</v>
      </c>
      <c r="F15" s="41"/>
      <c r="G15" s="27">
        <f t="shared" si="0"/>
        <v>1590222.2</v>
      </c>
    </row>
    <row r="16" spans="1:7" ht="15.75">
      <c r="A16" s="71" t="s">
        <v>1701</v>
      </c>
      <c r="B16" s="40">
        <f>B23+B181+B203+B233+B264+B323+B347</f>
        <v>11296</v>
      </c>
      <c r="C16" s="40">
        <f>C23+C181+C203+C233+C264+C323+C347</f>
        <v>11296</v>
      </c>
      <c r="D16" s="40">
        <f>D23+D181+D203+D233+D264+D323+D347</f>
        <v>10615</v>
      </c>
      <c r="E16" s="40">
        <f>E23+E181+E203+E233+E264+E323+E347</f>
        <v>11288</v>
      </c>
      <c r="F16" s="41"/>
      <c r="G16" s="27">
        <f t="shared" si="0"/>
        <v>33199</v>
      </c>
    </row>
    <row r="17" spans="1:7" ht="15.75">
      <c r="A17" s="71" t="s">
        <v>1702</v>
      </c>
      <c r="B17" s="40">
        <f>B24+B86+B228+B318+B342+B18</f>
        <v>7368028.8</v>
      </c>
      <c r="C17" s="40">
        <f>C24+C86+C228+C318+C342+C18</f>
        <v>8136591.7</v>
      </c>
      <c r="D17" s="40">
        <f>D24+D86+D228+D318+D342+D18</f>
        <v>7825828</v>
      </c>
      <c r="E17" s="40">
        <f>E24+E86+E228+E318+E342+E18</f>
        <v>8247934.012</v>
      </c>
      <c r="F17" s="41"/>
      <c r="G17" s="27">
        <f t="shared" si="0"/>
        <v>24210353.711999997</v>
      </c>
    </row>
    <row r="18" spans="1:7" ht="15.75">
      <c r="A18" s="72" t="s">
        <v>1703</v>
      </c>
      <c r="B18" s="40">
        <v>39521</v>
      </c>
      <c r="C18" s="40">
        <v>45918</v>
      </c>
      <c r="D18" s="40">
        <v>49267</v>
      </c>
      <c r="E18" s="40">
        <v>52728</v>
      </c>
      <c r="F18" s="41"/>
      <c r="G18" s="27">
        <f t="shared" si="0"/>
        <v>147913</v>
      </c>
    </row>
    <row r="19" spans="1:7" ht="15.75">
      <c r="A19" s="599" t="s">
        <v>1552</v>
      </c>
      <c r="B19" s="580"/>
      <c r="C19" s="580"/>
      <c r="D19" s="580"/>
      <c r="E19" s="580"/>
      <c r="F19" s="581"/>
      <c r="G19" s="27">
        <f t="shared" si="0"/>
        <v>0</v>
      </c>
    </row>
    <row r="20" spans="1:7" ht="15.75">
      <c r="A20" s="603" t="s">
        <v>143</v>
      </c>
      <c r="B20" s="604"/>
      <c r="C20" s="604"/>
      <c r="D20" s="604"/>
      <c r="E20" s="604"/>
      <c r="F20" s="605"/>
      <c r="G20" s="27"/>
    </row>
    <row r="21" spans="1:7" ht="15.75">
      <c r="A21" s="73" t="s">
        <v>144</v>
      </c>
      <c r="B21" s="42">
        <f>B22+B23+B24</f>
        <v>1890687</v>
      </c>
      <c r="C21" s="42">
        <f>C22+C23+C24</f>
        <v>2409942.8</v>
      </c>
      <c r="D21" s="42">
        <f>D22+D23+D24</f>
        <v>1903092</v>
      </c>
      <c r="E21" s="42">
        <f>E22+E23+E24</f>
        <v>2046427</v>
      </c>
      <c r="F21" s="43"/>
      <c r="G21" s="27">
        <f>C21+D21+E21</f>
        <v>6359461.8</v>
      </c>
    </row>
    <row r="22" spans="1:7" ht="15.75">
      <c r="A22" s="73" t="s">
        <v>1063</v>
      </c>
      <c r="B22" s="42">
        <f>B39</f>
        <v>98552</v>
      </c>
      <c r="C22" s="42">
        <f>C39</f>
        <v>371552</v>
      </c>
      <c r="D22" s="42">
        <f>D39</f>
        <v>0</v>
      </c>
      <c r="E22" s="42">
        <f>E39</f>
        <v>0</v>
      </c>
      <c r="F22" s="43"/>
      <c r="G22" s="27">
        <f>C22+D22+E22</f>
        <v>371552</v>
      </c>
    </row>
    <row r="23" spans="1:7" ht="15.75">
      <c r="A23" s="73" t="s">
        <v>1064</v>
      </c>
      <c r="B23" s="42">
        <f>B29</f>
        <v>0</v>
      </c>
      <c r="C23" s="42">
        <f>C29</f>
        <v>0</v>
      </c>
      <c r="D23" s="42">
        <f>D29</f>
        <v>0</v>
      </c>
      <c r="E23" s="42">
        <f>E29</f>
        <v>0</v>
      </c>
      <c r="F23" s="43"/>
      <c r="G23" s="27">
        <f>C23+D23+E23</f>
        <v>0</v>
      </c>
    </row>
    <row r="24" spans="1:7" ht="15.75">
      <c r="A24" s="73" t="s">
        <v>1065</v>
      </c>
      <c r="B24" s="42">
        <f>B30+B64+B73</f>
        <v>1792135</v>
      </c>
      <c r="C24" s="42">
        <f>C30+C64+C73</f>
        <v>2038390.8</v>
      </c>
      <c r="D24" s="42">
        <f>D30+D64+D73</f>
        <v>1903092</v>
      </c>
      <c r="E24" s="42">
        <f>E30+E64+E73</f>
        <v>2046427</v>
      </c>
      <c r="F24" s="43"/>
      <c r="G24" s="27">
        <f>C24+D24+E24</f>
        <v>5987909.8</v>
      </c>
    </row>
    <row r="25" spans="1:7" ht="15">
      <c r="A25" s="74" t="s">
        <v>468</v>
      </c>
      <c r="B25" s="163"/>
      <c r="C25" s="163"/>
      <c r="D25" s="163"/>
      <c r="E25" s="163"/>
      <c r="F25" s="164"/>
      <c r="G25" s="27">
        <f>C25+D25+E25</f>
        <v>0</v>
      </c>
    </row>
    <row r="26" spans="1:7" ht="48" customHeight="1">
      <c r="A26" s="78" t="s">
        <v>326</v>
      </c>
      <c r="B26" s="44"/>
      <c r="C26" s="44"/>
      <c r="D26" s="44"/>
      <c r="E26" s="44"/>
      <c r="F26" s="45"/>
      <c r="G26" s="27"/>
    </row>
    <row r="27" spans="1:7" ht="15">
      <c r="A27" s="75" t="s">
        <v>1062</v>
      </c>
      <c r="B27" s="44"/>
      <c r="C27" s="44"/>
      <c r="D27" s="44"/>
      <c r="E27" s="44"/>
      <c r="F27" s="45"/>
      <c r="G27" s="27"/>
    </row>
    <row r="28" spans="1:7" ht="15.75">
      <c r="A28" s="73" t="s">
        <v>1063</v>
      </c>
      <c r="B28" s="46">
        <v>0</v>
      </c>
      <c r="C28" s="46">
        <v>0</v>
      </c>
      <c r="D28" s="46">
        <f>D41</f>
        <v>0</v>
      </c>
      <c r="E28" s="46">
        <f>E41</f>
        <v>0</v>
      </c>
      <c r="F28" s="47"/>
      <c r="G28" s="27">
        <f>C28+D28+E28</f>
        <v>0</v>
      </c>
    </row>
    <row r="29" spans="1:7" ht="15.75">
      <c r="A29" s="73" t="s">
        <v>1064</v>
      </c>
      <c r="B29" s="46">
        <v>0</v>
      </c>
      <c r="C29" s="46">
        <v>0</v>
      </c>
      <c r="D29" s="46">
        <v>0</v>
      </c>
      <c r="E29" s="46">
        <v>0</v>
      </c>
      <c r="F29" s="52"/>
      <c r="G29" s="27">
        <f>C29+D29+E29</f>
        <v>0</v>
      </c>
    </row>
    <row r="30" spans="1:7" ht="15.75">
      <c r="A30" s="73" t="s">
        <v>1065</v>
      </c>
      <c r="B30" s="46">
        <f>B32+B33+B34</f>
        <v>1371805</v>
      </c>
      <c r="C30" s="46">
        <f>C32+C33+C34+C35</f>
        <v>1837718.8</v>
      </c>
      <c r="D30" s="46">
        <f>D32+D33+D34</f>
        <v>1695029</v>
      </c>
      <c r="E30" s="46">
        <f>E32+E33+E34</f>
        <v>1812531</v>
      </c>
      <c r="F30" s="52"/>
      <c r="G30" s="27">
        <f>C30+D30+E30</f>
        <v>5345278.8</v>
      </c>
    </row>
    <row r="31" spans="1:7" ht="15">
      <c r="A31" s="74" t="s">
        <v>1795</v>
      </c>
      <c r="B31" s="44"/>
      <c r="C31" s="44"/>
      <c r="D31" s="44"/>
      <c r="E31" s="44"/>
      <c r="F31" s="45"/>
      <c r="G31" s="27"/>
    </row>
    <row r="32" spans="1:7" ht="60">
      <c r="A32" s="76" t="s">
        <v>758</v>
      </c>
      <c r="B32" s="48">
        <v>2893</v>
      </c>
      <c r="C32" s="53">
        <v>0</v>
      </c>
      <c r="D32" s="53">
        <v>0</v>
      </c>
      <c r="E32" s="53">
        <v>0</v>
      </c>
      <c r="F32" s="45" t="s">
        <v>367</v>
      </c>
      <c r="G32" s="27">
        <f>C32+D32+E32</f>
        <v>0</v>
      </c>
    </row>
    <row r="33" spans="1:7" ht="60">
      <c r="A33" s="76" t="s">
        <v>759</v>
      </c>
      <c r="B33" s="48">
        <v>1189146</v>
      </c>
      <c r="C33" s="53">
        <v>1599223</v>
      </c>
      <c r="D33" s="53">
        <v>1497913</v>
      </c>
      <c r="E33" s="53">
        <v>1612579</v>
      </c>
      <c r="F33" s="45" t="s">
        <v>1287</v>
      </c>
      <c r="G33" s="27">
        <f>C33+D33+E33</f>
        <v>4709715</v>
      </c>
    </row>
    <row r="34" spans="1:7" ht="30">
      <c r="A34" s="80" t="s">
        <v>760</v>
      </c>
      <c r="B34" s="205">
        <v>179766</v>
      </c>
      <c r="C34" s="48">
        <v>228695.8</v>
      </c>
      <c r="D34" s="48">
        <v>197116</v>
      </c>
      <c r="E34" s="48">
        <v>199952</v>
      </c>
      <c r="F34" s="45" t="s">
        <v>1287</v>
      </c>
      <c r="G34" s="27">
        <f>C34+D34+E34</f>
        <v>625763.8</v>
      </c>
    </row>
    <row r="35" spans="1:7" ht="60">
      <c r="A35" s="463" t="s">
        <v>411</v>
      </c>
      <c r="B35" s="48">
        <v>0</v>
      </c>
      <c r="C35" s="48">
        <v>9800</v>
      </c>
      <c r="D35" s="48">
        <v>0</v>
      </c>
      <c r="E35" s="48">
        <v>0</v>
      </c>
      <c r="F35" s="45"/>
      <c r="G35" s="27"/>
    </row>
    <row r="36" spans="1:7" ht="15.75">
      <c r="A36" s="77" t="s">
        <v>1066</v>
      </c>
      <c r="B36" s="49">
        <f>B28+B29+B30</f>
        <v>1371805</v>
      </c>
      <c r="C36" s="49">
        <f>C28+C29+C30</f>
        <v>1837718.8</v>
      </c>
      <c r="D36" s="49">
        <f>D28+D29+D30</f>
        <v>1695029</v>
      </c>
      <c r="E36" s="49">
        <f>E28+E29+E30</f>
        <v>1812531</v>
      </c>
      <c r="F36" s="50"/>
      <c r="G36" s="27">
        <f>C36+D36+E36</f>
        <v>5345278.8</v>
      </c>
    </row>
    <row r="37" spans="1:7" ht="49.5" customHeight="1">
      <c r="A37" s="78" t="s">
        <v>1192</v>
      </c>
      <c r="B37" s="51"/>
      <c r="C37" s="51"/>
      <c r="D37" s="51"/>
      <c r="E37" s="51"/>
      <c r="F37" s="30"/>
      <c r="G37" s="27"/>
    </row>
    <row r="38" spans="1:7" ht="16.5" customHeight="1">
      <c r="A38" s="75" t="s">
        <v>1062</v>
      </c>
      <c r="B38" s="51"/>
      <c r="C38" s="51"/>
      <c r="D38" s="51"/>
      <c r="E38" s="51"/>
      <c r="F38" s="30"/>
      <c r="G38" s="27"/>
    </row>
    <row r="39" spans="1:7" ht="20.25" customHeight="1">
      <c r="A39" s="73" t="s">
        <v>1063</v>
      </c>
      <c r="B39" s="46">
        <f>B41</f>
        <v>98552</v>
      </c>
      <c r="C39" s="46">
        <f>C41+C56</f>
        <v>371552</v>
      </c>
      <c r="D39" s="46">
        <f>D41</f>
        <v>0</v>
      </c>
      <c r="E39" s="46">
        <f>E41</f>
        <v>0</v>
      </c>
      <c r="F39" s="47"/>
      <c r="G39" s="27"/>
    </row>
    <row r="40" spans="1:7" ht="20.25" customHeight="1">
      <c r="A40" s="74" t="s">
        <v>1795</v>
      </c>
      <c r="B40" s="44"/>
      <c r="C40" s="44"/>
      <c r="D40" s="44"/>
      <c r="E40" s="44"/>
      <c r="F40" s="45"/>
      <c r="G40" s="27">
        <f>C40+D40+E40</f>
        <v>0</v>
      </c>
    </row>
    <row r="41" spans="1:7" ht="32.25" customHeight="1">
      <c r="A41" s="79" t="s">
        <v>761</v>
      </c>
      <c r="B41" s="51">
        <v>98552</v>
      </c>
      <c r="C41" s="51">
        <f>C42+C43+C44+C45+C46+C47+C48+C49+C50+C51+C52+C53+C54+C55</f>
        <v>359952</v>
      </c>
      <c r="D41" s="51">
        <v>0</v>
      </c>
      <c r="E41" s="51">
        <v>0</v>
      </c>
      <c r="F41" s="45" t="s">
        <v>1288</v>
      </c>
      <c r="G41" s="27">
        <f>C41+D41+E41</f>
        <v>359952</v>
      </c>
    </row>
    <row r="42" spans="1:7" ht="32.25" customHeight="1">
      <c r="A42" s="101" t="s">
        <v>1639</v>
      </c>
      <c r="B42" s="58"/>
      <c r="C42" s="58">
        <v>39712</v>
      </c>
      <c r="D42" s="58"/>
      <c r="E42" s="58"/>
      <c r="F42" s="45"/>
      <c r="G42" s="27"/>
    </row>
    <row r="43" spans="1:7" ht="20.25" customHeight="1">
      <c r="A43" s="101" t="s">
        <v>1039</v>
      </c>
      <c r="B43" s="58"/>
      <c r="C43" s="58">
        <v>128420</v>
      </c>
      <c r="D43" s="58"/>
      <c r="E43" s="58"/>
      <c r="F43" s="45"/>
      <c r="G43" s="27"/>
    </row>
    <row r="44" spans="1:7" ht="20.25" customHeight="1">
      <c r="A44" s="101" t="s">
        <v>1196</v>
      </c>
      <c r="B44" s="58"/>
      <c r="C44" s="58">
        <v>75000</v>
      </c>
      <c r="D44" s="58"/>
      <c r="E44" s="58"/>
      <c r="F44" s="45"/>
      <c r="G44" s="27"/>
    </row>
    <row r="45" spans="1:7" ht="20.25" customHeight="1">
      <c r="A45" s="101" t="s">
        <v>1040</v>
      </c>
      <c r="B45" s="58"/>
      <c r="C45" s="58">
        <v>1500</v>
      </c>
      <c r="D45" s="58"/>
      <c r="E45" s="58"/>
      <c r="F45" s="45"/>
      <c r="G45" s="27"/>
    </row>
    <row r="46" spans="1:7" ht="48" customHeight="1">
      <c r="A46" s="464" t="s">
        <v>412</v>
      </c>
      <c r="B46" s="58"/>
      <c r="C46" s="58">
        <v>1700</v>
      </c>
      <c r="D46" s="58"/>
      <c r="E46" s="58"/>
      <c r="F46" s="45"/>
      <c r="G46" s="27"/>
    </row>
    <row r="47" spans="1:7" ht="36" customHeight="1">
      <c r="A47" s="465" t="s">
        <v>413</v>
      </c>
      <c r="B47" s="58"/>
      <c r="C47" s="58">
        <v>1005</v>
      </c>
      <c r="D47" s="58"/>
      <c r="E47" s="58"/>
      <c r="F47" s="45"/>
      <c r="G47" s="27"/>
    </row>
    <row r="48" spans="1:7" ht="33" customHeight="1">
      <c r="A48" s="465" t="s">
        <v>414</v>
      </c>
      <c r="B48" s="58"/>
      <c r="C48" s="58">
        <v>500</v>
      </c>
      <c r="D48" s="58"/>
      <c r="E48" s="58"/>
      <c r="F48" s="45"/>
      <c r="G48" s="27"/>
    </row>
    <row r="49" spans="1:7" ht="33" customHeight="1">
      <c r="A49" s="465" t="s">
        <v>415</v>
      </c>
      <c r="B49" s="58"/>
      <c r="C49" s="58">
        <v>5200</v>
      </c>
      <c r="D49" s="58"/>
      <c r="E49" s="58"/>
      <c r="F49" s="45"/>
      <c r="G49" s="27"/>
    </row>
    <row r="50" spans="1:7" ht="36" customHeight="1">
      <c r="A50" s="465" t="s">
        <v>416</v>
      </c>
      <c r="B50" s="58"/>
      <c r="C50" s="58">
        <v>10000</v>
      </c>
      <c r="D50" s="58"/>
      <c r="E50" s="58"/>
      <c r="F50" s="45"/>
      <c r="G50" s="27"/>
    </row>
    <row r="51" spans="1:7" ht="34.5" customHeight="1">
      <c r="A51" s="465" t="s">
        <v>417</v>
      </c>
      <c r="B51" s="58"/>
      <c r="C51" s="58">
        <v>2000</v>
      </c>
      <c r="D51" s="58"/>
      <c r="E51" s="58"/>
      <c r="F51" s="45"/>
      <c r="G51" s="27"/>
    </row>
    <row r="52" spans="1:7" ht="31.5" customHeight="1">
      <c r="A52" s="465" t="s">
        <v>1379</v>
      </c>
      <c r="B52" s="58"/>
      <c r="C52" s="58">
        <v>4800</v>
      </c>
      <c r="D52" s="58"/>
      <c r="E52" s="58"/>
      <c r="F52" s="45"/>
      <c r="G52" s="27"/>
    </row>
    <row r="53" spans="1:7" ht="37.5" customHeight="1">
      <c r="A53" s="465" t="s">
        <v>1380</v>
      </c>
      <c r="B53" s="58"/>
      <c r="C53" s="58">
        <v>1300</v>
      </c>
      <c r="D53" s="58"/>
      <c r="E53" s="58"/>
      <c r="F53" s="45"/>
      <c r="G53" s="27"/>
    </row>
    <row r="54" spans="1:7" ht="29.25" customHeight="1">
      <c r="A54" s="465" t="s">
        <v>1381</v>
      </c>
      <c r="B54" s="58"/>
      <c r="C54" s="58">
        <v>19000</v>
      </c>
      <c r="D54" s="58"/>
      <c r="E54" s="58"/>
      <c r="F54" s="45"/>
      <c r="G54" s="27"/>
    </row>
    <row r="55" spans="1:7" ht="33" customHeight="1">
      <c r="A55" s="465" t="s">
        <v>1382</v>
      </c>
      <c r="B55" s="58"/>
      <c r="C55" s="58">
        <v>69815</v>
      </c>
      <c r="D55" s="58"/>
      <c r="E55" s="58"/>
      <c r="F55" s="45"/>
      <c r="G55" s="27"/>
    </row>
    <row r="56" spans="1:7" ht="39" customHeight="1">
      <c r="A56" s="463" t="s">
        <v>1612</v>
      </c>
      <c r="B56" s="60"/>
      <c r="C56" s="60">
        <f>C57+C58+C59+C60+C61+C62</f>
        <v>11600</v>
      </c>
      <c r="D56" s="58"/>
      <c r="E56" s="58"/>
      <c r="F56" s="45" t="s">
        <v>1287</v>
      </c>
      <c r="G56" s="27"/>
    </row>
    <row r="57" spans="1:7" ht="26.25" customHeight="1">
      <c r="A57" s="464" t="s">
        <v>1606</v>
      </c>
      <c r="B57" s="58"/>
      <c r="C57" s="462">
        <v>1500</v>
      </c>
      <c r="D57" s="58"/>
      <c r="E57" s="58"/>
      <c r="F57" s="45"/>
      <c r="G57" s="27"/>
    </row>
    <row r="58" spans="1:7" ht="20.25" customHeight="1">
      <c r="A58" s="464" t="s">
        <v>1607</v>
      </c>
      <c r="B58" s="58"/>
      <c r="C58" s="462">
        <v>2500</v>
      </c>
      <c r="D58" s="58"/>
      <c r="E58" s="58"/>
      <c r="F58" s="45"/>
      <c r="G58" s="27"/>
    </row>
    <row r="59" spans="1:7" ht="20.25" customHeight="1">
      <c r="A59" s="464" t="s">
        <v>1608</v>
      </c>
      <c r="B59" s="58"/>
      <c r="C59" s="462">
        <v>2500</v>
      </c>
      <c r="D59" s="58"/>
      <c r="E59" s="58"/>
      <c r="F59" s="45"/>
      <c r="G59" s="27"/>
    </row>
    <row r="60" spans="1:7" ht="20.25" customHeight="1">
      <c r="A60" s="464" t="s">
        <v>1609</v>
      </c>
      <c r="B60" s="58"/>
      <c r="C60" s="462">
        <v>2500</v>
      </c>
      <c r="D60" s="58"/>
      <c r="E60" s="58"/>
      <c r="F60" s="45"/>
      <c r="G60" s="27"/>
    </row>
    <row r="61" spans="1:7" ht="20.25" customHeight="1">
      <c r="A61" s="464" t="s">
        <v>1610</v>
      </c>
      <c r="B61" s="58"/>
      <c r="C61" s="462">
        <v>1300</v>
      </c>
      <c r="D61" s="58"/>
      <c r="E61" s="58"/>
      <c r="F61" s="45"/>
      <c r="G61" s="27"/>
    </row>
    <row r="62" spans="1:7" ht="20.25" customHeight="1">
      <c r="A62" s="464" t="s">
        <v>1611</v>
      </c>
      <c r="B62" s="58"/>
      <c r="C62" s="462">
        <v>1300</v>
      </c>
      <c r="D62" s="58"/>
      <c r="E62" s="58"/>
      <c r="F62" s="45"/>
      <c r="G62" s="27"/>
    </row>
    <row r="63" spans="1:7" ht="17.25" customHeight="1">
      <c r="A63" s="73" t="s">
        <v>445</v>
      </c>
      <c r="B63" s="46">
        <v>0</v>
      </c>
      <c r="C63" s="46">
        <v>0</v>
      </c>
      <c r="D63" s="46">
        <v>0</v>
      </c>
      <c r="E63" s="46">
        <v>0</v>
      </c>
      <c r="F63" s="47"/>
      <c r="G63" s="27"/>
    </row>
    <row r="64" spans="1:7" ht="16.5" customHeight="1">
      <c r="A64" s="73" t="s">
        <v>1065</v>
      </c>
      <c r="B64" s="46">
        <f>B66+B67</f>
        <v>420330</v>
      </c>
      <c r="C64" s="46">
        <f>C66+C67</f>
        <v>199111</v>
      </c>
      <c r="D64" s="46">
        <f>D66+D67</f>
        <v>206391</v>
      </c>
      <c r="E64" s="46">
        <f>E66+E67</f>
        <v>232110</v>
      </c>
      <c r="F64" s="47"/>
      <c r="G64" s="27">
        <f>C64+D64+E64</f>
        <v>637612</v>
      </c>
    </row>
    <row r="65" spans="1:7" ht="15.75">
      <c r="A65" s="74" t="s">
        <v>1795</v>
      </c>
      <c r="B65" s="51"/>
      <c r="C65" s="51"/>
      <c r="D65" s="51"/>
      <c r="E65" s="51"/>
      <c r="F65" s="30"/>
      <c r="G65" s="27"/>
    </row>
    <row r="66" spans="1:7" ht="65.25" customHeight="1">
      <c r="A66" s="76" t="s">
        <v>1215</v>
      </c>
      <c r="B66" s="48">
        <v>245000</v>
      </c>
      <c r="C66" s="53">
        <v>0</v>
      </c>
      <c r="D66" s="53">
        <v>0</v>
      </c>
      <c r="E66" s="53">
        <v>0</v>
      </c>
      <c r="F66" s="45" t="s">
        <v>367</v>
      </c>
      <c r="G66" s="27">
        <f>C66+D66+E66</f>
        <v>0</v>
      </c>
    </row>
    <row r="67" spans="1:7" ht="33" customHeight="1">
      <c r="A67" s="76" t="s">
        <v>360</v>
      </c>
      <c r="B67" s="48">
        <v>175330</v>
      </c>
      <c r="C67" s="48">
        <v>199111</v>
      </c>
      <c r="D67" s="48">
        <v>206391</v>
      </c>
      <c r="E67" s="48">
        <v>232110</v>
      </c>
      <c r="F67" s="45" t="s">
        <v>1287</v>
      </c>
      <c r="G67" s="27"/>
    </row>
    <row r="68" spans="1:7" ht="15.75">
      <c r="A68" s="77" t="s">
        <v>463</v>
      </c>
      <c r="B68" s="49">
        <f>B39+B64</f>
        <v>518882</v>
      </c>
      <c r="C68" s="49">
        <f>C39+C64</f>
        <v>570663</v>
      </c>
      <c r="D68" s="49">
        <f>D39+D64</f>
        <v>206391</v>
      </c>
      <c r="E68" s="49">
        <f>E39+E64</f>
        <v>232110</v>
      </c>
      <c r="F68" s="50"/>
      <c r="G68" s="27">
        <f>C68+D68+E68</f>
        <v>1009164</v>
      </c>
    </row>
    <row r="69" spans="1:7" ht="47.25">
      <c r="A69" s="293" t="s">
        <v>1216</v>
      </c>
      <c r="B69" s="51"/>
      <c r="C69" s="51"/>
      <c r="D69" s="51"/>
      <c r="E69" s="51"/>
      <c r="F69" s="30"/>
      <c r="G69" s="27"/>
    </row>
    <row r="70" spans="1:7" ht="15.75">
      <c r="A70" s="75" t="s">
        <v>1062</v>
      </c>
      <c r="B70" s="51"/>
      <c r="C70" s="51"/>
      <c r="D70" s="51"/>
      <c r="E70" s="51"/>
      <c r="F70" s="30"/>
      <c r="G70" s="27"/>
    </row>
    <row r="71" spans="1:7" ht="15.75">
      <c r="A71" s="73" t="s">
        <v>1063</v>
      </c>
      <c r="B71" s="46">
        <v>0</v>
      </c>
      <c r="C71" s="46">
        <v>0</v>
      </c>
      <c r="D71" s="46">
        <v>0</v>
      </c>
      <c r="E71" s="46">
        <v>0</v>
      </c>
      <c r="F71" s="47"/>
      <c r="G71" s="27"/>
    </row>
    <row r="72" spans="1:7" ht="15.75">
      <c r="A72" s="73" t="s">
        <v>445</v>
      </c>
      <c r="B72" s="46">
        <v>0</v>
      </c>
      <c r="C72" s="46">
        <v>0</v>
      </c>
      <c r="D72" s="46">
        <v>0</v>
      </c>
      <c r="E72" s="46">
        <v>0</v>
      </c>
      <c r="F72" s="47"/>
      <c r="G72" s="27"/>
    </row>
    <row r="73" spans="1:7" ht="15.75">
      <c r="A73" s="73" t="s">
        <v>1065</v>
      </c>
      <c r="B73" s="46">
        <f>B75</f>
        <v>0</v>
      </c>
      <c r="C73" s="46">
        <f>C75+C77</f>
        <v>1561</v>
      </c>
      <c r="D73" s="46">
        <f>D75+D77</f>
        <v>1672</v>
      </c>
      <c r="E73" s="46">
        <f>E75+E77</f>
        <v>1786</v>
      </c>
      <c r="F73" s="47"/>
      <c r="G73" s="27"/>
    </row>
    <row r="74" spans="1:7" ht="15.75">
      <c r="A74" s="74" t="s">
        <v>1795</v>
      </c>
      <c r="B74" s="51"/>
      <c r="C74" s="51"/>
      <c r="D74" s="51"/>
      <c r="E74" s="51"/>
      <c r="F74" s="30"/>
      <c r="G74" s="27"/>
    </row>
    <row r="75" spans="1:7" ht="45">
      <c r="A75" s="224" t="s">
        <v>1217</v>
      </c>
      <c r="B75" s="51">
        <v>0</v>
      </c>
      <c r="C75" s="51">
        <v>1561</v>
      </c>
      <c r="D75" s="51">
        <v>1672</v>
      </c>
      <c r="E75" s="51">
        <v>1786</v>
      </c>
      <c r="F75" s="45" t="s">
        <v>1638</v>
      </c>
      <c r="G75" s="27"/>
    </row>
    <row r="76" spans="1:7" ht="67.5" customHeight="1">
      <c r="A76" s="224" t="s">
        <v>361</v>
      </c>
      <c r="B76" s="51"/>
      <c r="C76" s="51"/>
      <c r="D76" s="51"/>
      <c r="E76" s="51"/>
      <c r="F76" s="45"/>
      <c r="G76" s="27"/>
    </row>
    <row r="77" spans="1:7" ht="78.75" customHeight="1">
      <c r="A77" s="224" t="s">
        <v>1766</v>
      </c>
      <c r="B77" s="51"/>
      <c r="C77" s="51"/>
      <c r="D77" s="51"/>
      <c r="E77" s="51"/>
      <c r="F77" s="45" t="s">
        <v>465</v>
      </c>
      <c r="G77" s="27"/>
    </row>
    <row r="78" spans="1:7" ht="15.75">
      <c r="A78" s="77" t="s">
        <v>464</v>
      </c>
      <c r="B78" s="49">
        <f>B73</f>
        <v>0</v>
      </c>
      <c r="C78" s="49">
        <f>C73</f>
        <v>1561</v>
      </c>
      <c r="D78" s="49">
        <f>D73</f>
        <v>1672</v>
      </c>
      <c r="E78" s="49">
        <f>E73</f>
        <v>1786</v>
      </c>
      <c r="F78" s="50"/>
      <c r="G78" s="27">
        <f>C78+D78+E78</f>
        <v>5019</v>
      </c>
    </row>
    <row r="79" spans="1:7" ht="31.5">
      <c r="A79" s="81" t="s">
        <v>1147</v>
      </c>
      <c r="B79" s="54">
        <f>B36+B68+B78</f>
        <v>1890687</v>
      </c>
      <c r="C79" s="54">
        <f>C36+C68+C78</f>
        <v>2409942.8</v>
      </c>
      <c r="D79" s="54">
        <f>D36+D68+D78</f>
        <v>1903092</v>
      </c>
      <c r="E79" s="54">
        <f>E36+E68+E78</f>
        <v>2046427</v>
      </c>
      <c r="F79" s="29"/>
      <c r="G79" s="27">
        <f>C79+D79+E79</f>
        <v>6359461.8</v>
      </c>
    </row>
    <row r="80" spans="1:7" ht="15.75">
      <c r="A80" s="55"/>
      <c r="B80" s="51"/>
      <c r="C80" s="51"/>
      <c r="D80" s="51"/>
      <c r="E80" s="51"/>
      <c r="F80" s="30"/>
      <c r="G80" s="27"/>
    </row>
    <row r="81" spans="1:7" ht="15">
      <c r="A81" s="589" t="s">
        <v>1148</v>
      </c>
      <c r="B81" s="582"/>
      <c r="C81" s="582"/>
      <c r="D81" s="582"/>
      <c r="E81" s="582"/>
      <c r="F81" s="583"/>
      <c r="G81" s="27"/>
    </row>
    <row r="82" spans="1:7" ht="36" customHeight="1">
      <c r="A82" s="586" t="s">
        <v>1906</v>
      </c>
      <c r="B82" s="587"/>
      <c r="C82" s="587"/>
      <c r="D82" s="587"/>
      <c r="E82" s="587"/>
      <c r="F82" s="588"/>
      <c r="G82" s="27"/>
    </row>
    <row r="83" spans="1:7" ht="15.75">
      <c r="A83" s="73" t="s">
        <v>1149</v>
      </c>
      <c r="B83" s="56">
        <f>B84+B85+B86</f>
        <v>5444890.6</v>
      </c>
      <c r="C83" s="56">
        <f>C84+C85+C86</f>
        <v>5980602</v>
      </c>
      <c r="D83" s="56">
        <f>D84+D85+D86</f>
        <v>4745790</v>
      </c>
      <c r="E83" s="56">
        <f>E84+E85+E86</f>
        <v>4941412</v>
      </c>
      <c r="F83" s="57"/>
      <c r="G83" s="27">
        <f>C83+D83+E83</f>
        <v>15667804</v>
      </c>
    </row>
    <row r="84" spans="1:7" ht="15.75">
      <c r="A84" s="73" t="s">
        <v>1063</v>
      </c>
      <c r="B84" s="56">
        <f>B90+B175+B214</f>
        <v>1143212.4</v>
      </c>
      <c r="C84" s="56">
        <f>C90+C175+C202+C165+C214</f>
        <v>1018748</v>
      </c>
      <c r="D84" s="56">
        <f>D90+D175+D202+D165+D214</f>
        <v>0</v>
      </c>
      <c r="E84" s="56">
        <f>E90+E175+E202+E165+E214</f>
        <v>0</v>
      </c>
      <c r="F84" s="57"/>
      <c r="G84" s="27">
        <f>C84+D84+E84</f>
        <v>1018748</v>
      </c>
    </row>
    <row r="85" spans="1:7" ht="15.75">
      <c r="A85" s="73" t="s">
        <v>1064</v>
      </c>
      <c r="B85" s="56">
        <f>B111+B181+B203+B166+B215</f>
        <v>0</v>
      </c>
      <c r="C85" s="56">
        <f>C111+C181+C203+C166+C215</f>
        <v>0</v>
      </c>
      <c r="D85" s="56">
        <f>D111+D181+D203+D166+D215</f>
        <v>0</v>
      </c>
      <c r="E85" s="56">
        <f>E111+E181+E203+E166+E215</f>
        <v>0</v>
      </c>
      <c r="F85" s="57"/>
      <c r="G85" s="27">
        <f>C85+D85+E85</f>
        <v>0</v>
      </c>
    </row>
    <row r="86" spans="1:7" ht="15.75">
      <c r="A86" s="165" t="s">
        <v>1065</v>
      </c>
      <c r="B86" s="166">
        <f>B112+B167+B182+B204+B216</f>
        <v>4301678.2</v>
      </c>
      <c r="C86" s="166">
        <f>C112+C167+C182+C204+C216</f>
        <v>4961854</v>
      </c>
      <c r="D86" s="166">
        <f>D112+D167+D182+D204+D216</f>
        <v>4745790</v>
      </c>
      <c r="E86" s="166">
        <f>E112+E167+E182+E204+E216</f>
        <v>4941412</v>
      </c>
      <c r="F86" s="167"/>
      <c r="G86" s="168">
        <f>C86+D86+E86</f>
        <v>14649056</v>
      </c>
    </row>
    <row r="87" spans="1:7" s="173" customFormat="1" ht="15.75">
      <c r="A87" s="74" t="s">
        <v>468</v>
      </c>
      <c r="B87" s="55"/>
      <c r="C87" s="55"/>
      <c r="D87" s="55"/>
      <c r="E87" s="55"/>
      <c r="F87" s="55"/>
      <c r="G87" s="27"/>
    </row>
    <row r="88" spans="1:7" ht="45.75">
      <c r="A88" s="169" t="s">
        <v>1150</v>
      </c>
      <c r="B88" s="170"/>
      <c r="C88" s="170"/>
      <c r="D88" s="170"/>
      <c r="E88" s="170"/>
      <c r="F88" s="171"/>
      <c r="G88" s="172"/>
    </row>
    <row r="89" spans="1:7" ht="15">
      <c r="A89" s="75" t="s">
        <v>1062</v>
      </c>
      <c r="B89" s="44"/>
      <c r="C89" s="44"/>
      <c r="D89" s="44"/>
      <c r="E89" s="44"/>
      <c r="F89" s="45"/>
      <c r="G89" s="27"/>
    </row>
    <row r="90" spans="1:7" ht="15.75">
      <c r="A90" s="73" t="s">
        <v>1063</v>
      </c>
      <c r="B90" s="46">
        <f>B92</f>
        <v>987688.4</v>
      </c>
      <c r="C90" s="46">
        <f>C92</f>
        <v>993082.6</v>
      </c>
      <c r="D90" s="46">
        <f>D92</f>
        <v>0</v>
      </c>
      <c r="E90" s="46">
        <f>E92</f>
        <v>0</v>
      </c>
      <c r="F90" s="52"/>
      <c r="G90" s="27">
        <f>C90+D90+E90</f>
        <v>993082.6</v>
      </c>
    </row>
    <row r="91" spans="1:7" ht="15">
      <c r="A91" s="74" t="s">
        <v>1795</v>
      </c>
      <c r="B91" s="44"/>
      <c r="C91" s="44"/>
      <c r="D91" s="44"/>
      <c r="E91" s="44"/>
      <c r="F91" s="45"/>
      <c r="G91" s="27"/>
    </row>
    <row r="92" spans="1:7" ht="45">
      <c r="A92" s="82" t="s">
        <v>1197</v>
      </c>
      <c r="B92" s="48">
        <v>987688.4</v>
      </c>
      <c r="C92" s="48">
        <f>C93+C94+C95+C96+C97+C98+C99+C101+C100+C102+C103+C104+C105+C106+C107+C108+C109+C110</f>
        <v>993082.6</v>
      </c>
      <c r="D92" s="48">
        <v>0</v>
      </c>
      <c r="E92" s="48">
        <v>0</v>
      </c>
      <c r="F92" s="45" t="s">
        <v>1288</v>
      </c>
      <c r="G92" s="27">
        <f>C92+D92+E92</f>
        <v>993082.6</v>
      </c>
    </row>
    <row r="93" spans="1:7" ht="30">
      <c r="A93" s="84" t="s">
        <v>1198</v>
      </c>
      <c r="B93" s="44"/>
      <c r="C93" s="44">
        <v>70673</v>
      </c>
      <c r="D93" s="44"/>
      <c r="E93" s="44"/>
      <c r="F93" s="45"/>
      <c r="G93" s="27"/>
    </row>
    <row r="94" spans="1:7" ht="15">
      <c r="A94" s="84" t="s">
        <v>1897</v>
      </c>
      <c r="B94" s="44"/>
      <c r="C94" s="44">
        <v>110249</v>
      </c>
      <c r="D94" s="44"/>
      <c r="E94" s="44"/>
      <c r="F94" s="45"/>
      <c r="G94" s="27"/>
    </row>
    <row r="95" spans="1:7" ht="30">
      <c r="A95" s="84" t="s">
        <v>1898</v>
      </c>
      <c r="B95" s="44"/>
      <c r="C95" s="44">
        <v>111197</v>
      </c>
      <c r="D95" s="44"/>
      <c r="E95" s="44"/>
      <c r="F95" s="45"/>
      <c r="G95" s="27"/>
    </row>
    <row r="96" spans="1:7" ht="30">
      <c r="A96" s="84" t="s">
        <v>1899</v>
      </c>
      <c r="B96" s="44"/>
      <c r="C96" s="44">
        <v>117943</v>
      </c>
      <c r="D96" s="44"/>
      <c r="E96" s="44"/>
      <c r="F96" s="45"/>
      <c r="G96" s="27"/>
    </row>
    <row r="97" spans="1:7" ht="15">
      <c r="A97" s="84" t="s">
        <v>1900</v>
      </c>
      <c r="B97" s="44"/>
      <c r="C97" s="44">
        <v>99304</v>
      </c>
      <c r="D97" s="44"/>
      <c r="E97" s="44"/>
      <c r="F97" s="45"/>
      <c r="G97" s="27"/>
    </row>
    <row r="98" spans="1:7" ht="30">
      <c r="A98" s="84" t="s">
        <v>1901</v>
      </c>
      <c r="B98" s="44"/>
      <c r="C98" s="44">
        <v>78632</v>
      </c>
      <c r="D98" s="44"/>
      <c r="E98" s="44"/>
      <c r="F98" s="45"/>
      <c r="G98" s="27"/>
    </row>
    <row r="99" spans="1:7" ht="30">
      <c r="A99" s="84" t="s">
        <v>1902</v>
      </c>
      <c r="B99" s="44"/>
      <c r="C99" s="44">
        <v>68363.6</v>
      </c>
      <c r="D99" s="44"/>
      <c r="E99" s="44"/>
      <c r="F99" s="45"/>
      <c r="G99" s="27"/>
    </row>
    <row r="100" spans="1:7" ht="15">
      <c r="A100" s="84" t="s">
        <v>1903</v>
      </c>
      <c r="B100" s="44"/>
      <c r="C100" s="44">
        <v>178500</v>
      </c>
      <c r="D100" s="44"/>
      <c r="E100" s="44"/>
      <c r="F100" s="45"/>
      <c r="G100" s="27"/>
    </row>
    <row r="101" spans="1:7" ht="30">
      <c r="A101" s="84" t="s">
        <v>1893</v>
      </c>
      <c r="B101" s="44"/>
      <c r="C101" s="44">
        <v>96049</v>
      </c>
      <c r="D101" s="44"/>
      <c r="E101" s="44"/>
      <c r="F101" s="45"/>
      <c r="G101" s="27"/>
    </row>
    <row r="102" spans="1:7" ht="15">
      <c r="A102" s="84" t="s">
        <v>1894</v>
      </c>
      <c r="B102" s="44"/>
      <c r="C102" s="44">
        <v>1500</v>
      </c>
      <c r="D102" s="44"/>
      <c r="E102" s="44"/>
      <c r="F102" s="45"/>
      <c r="G102" s="27"/>
    </row>
    <row r="103" spans="1:7" ht="30">
      <c r="A103" s="465" t="s">
        <v>1613</v>
      </c>
      <c r="B103" s="44"/>
      <c r="C103" s="44">
        <v>20000</v>
      </c>
      <c r="D103" s="44"/>
      <c r="E103" s="44"/>
      <c r="F103" s="45"/>
      <c r="G103" s="27"/>
    </row>
    <row r="104" spans="1:7" ht="30">
      <c r="A104" s="465" t="s">
        <v>1614</v>
      </c>
      <c r="B104" s="44"/>
      <c r="C104" s="44">
        <v>1350</v>
      </c>
      <c r="D104" s="44"/>
      <c r="E104" s="44"/>
      <c r="F104" s="45"/>
      <c r="G104" s="27"/>
    </row>
    <row r="105" spans="1:7" ht="30">
      <c r="A105" s="465" t="s">
        <v>1615</v>
      </c>
      <c r="B105" s="44"/>
      <c r="C105" s="44">
        <v>5859</v>
      </c>
      <c r="D105" s="44"/>
      <c r="E105" s="44"/>
      <c r="F105" s="45"/>
      <c r="G105" s="27"/>
    </row>
    <row r="106" spans="1:7" ht="30">
      <c r="A106" s="465" t="s">
        <v>1616</v>
      </c>
      <c r="B106" s="44"/>
      <c r="C106" s="44">
        <v>300</v>
      </c>
      <c r="D106" s="44"/>
      <c r="E106" s="44"/>
      <c r="F106" s="45"/>
      <c r="G106" s="27"/>
    </row>
    <row r="107" spans="1:7" ht="30">
      <c r="A107" s="465" t="s">
        <v>1617</v>
      </c>
      <c r="B107" s="44"/>
      <c r="C107" s="44">
        <v>3400</v>
      </c>
      <c r="D107" s="44"/>
      <c r="E107" s="44"/>
      <c r="F107" s="45"/>
      <c r="G107" s="27"/>
    </row>
    <row r="108" spans="1:7" ht="45">
      <c r="A108" s="465" t="s">
        <v>1618</v>
      </c>
      <c r="B108" s="44"/>
      <c r="C108" s="44">
        <v>22837</v>
      </c>
      <c r="D108" s="44"/>
      <c r="E108" s="44"/>
      <c r="F108" s="45"/>
      <c r="G108" s="27"/>
    </row>
    <row r="109" spans="1:7" ht="30">
      <c r="A109" s="465" t="s">
        <v>1619</v>
      </c>
      <c r="B109" s="44"/>
      <c r="C109" s="44">
        <v>5000</v>
      </c>
      <c r="D109" s="44"/>
      <c r="E109" s="44"/>
      <c r="F109" s="45"/>
      <c r="G109" s="27"/>
    </row>
    <row r="110" spans="1:7" ht="30">
      <c r="A110" s="465" t="s">
        <v>1620</v>
      </c>
      <c r="B110" s="44"/>
      <c r="C110" s="44">
        <v>1926</v>
      </c>
      <c r="D110" s="44"/>
      <c r="E110" s="44"/>
      <c r="F110" s="45"/>
      <c r="G110" s="27"/>
    </row>
    <row r="111" spans="1:7" ht="15.75">
      <c r="A111" s="73" t="s">
        <v>1064</v>
      </c>
      <c r="B111" s="46">
        <v>0</v>
      </c>
      <c r="C111" s="46">
        <v>0</v>
      </c>
      <c r="D111" s="46">
        <v>0</v>
      </c>
      <c r="E111" s="46">
        <v>0</v>
      </c>
      <c r="F111" s="59"/>
      <c r="G111" s="27">
        <f>C111+D111+E111</f>
        <v>0</v>
      </c>
    </row>
    <row r="112" spans="1:7" ht="15.75">
      <c r="A112" s="73" t="s">
        <v>1065</v>
      </c>
      <c r="B112" s="46">
        <f>B117+B125+B138+B139+B141+B142+B155+B156+B114+B115+B116+B157+B158+B122+B159</f>
        <v>3893515.2</v>
      </c>
      <c r="C112" s="46">
        <f>C117+C125+C138+C139+C141+C142+C155+C156+C114+C115+C116+C157+C158+C122+C159+C160</f>
        <v>4334287</v>
      </c>
      <c r="D112" s="46">
        <f>D117+D125+D138+D139+D141+D142+D155+D156+D114+D115+D116+D157+D158+D122+D159</f>
        <v>4106111</v>
      </c>
      <c r="E112" s="46">
        <f>E117+E125+E138+E139+E141+E142+E155+E156+E114+E115+E116+E157+E158+E122+E159</f>
        <v>4261427</v>
      </c>
      <c r="F112" s="52"/>
      <c r="G112" s="27">
        <f>C112+D112+E112</f>
        <v>12701825</v>
      </c>
    </row>
    <row r="113" spans="1:7" ht="15">
      <c r="A113" s="74" t="s">
        <v>1795</v>
      </c>
      <c r="B113" s="44"/>
      <c r="C113" s="44"/>
      <c r="D113" s="44"/>
      <c r="E113" s="44"/>
      <c r="F113" s="45"/>
      <c r="G113" s="27"/>
    </row>
    <row r="114" spans="1:7" ht="30">
      <c r="A114" s="79" t="s">
        <v>1752</v>
      </c>
      <c r="B114" s="60">
        <v>592978</v>
      </c>
      <c r="C114" s="60">
        <v>637106.9</v>
      </c>
      <c r="D114" s="60">
        <v>273372</v>
      </c>
      <c r="E114" s="60">
        <v>291961</v>
      </c>
      <c r="F114" s="63" t="s">
        <v>1287</v>
      </c>
      <c r="G114" s="27">
        <f aca="true" t="shared" si="1" ref="G114:G173">C114+D114+E114</f>
        <v>1202439.9</v>
      </c>
    </row>
    <row r="115" spans="1:7" ht="30">
      <c r="A115" s="79" t="s">
        <v>757</v>
      </c>
      <c r="B115" s="60">
        <v>25000</v>
      </c>
      <c r="C115" s="60">
        <v>26925</v>
      </c>
      <c r="D115" s="60">
        <v>28837</v>
      </c>
      <c r="E115" s="60">
        <v>30798</v>
      </c>
      <c r="F115" s="63" t="s">
        <v>1287</v>
      </c>
      <c r="G115" s="27">
        <f t="shared" si="1"/>
        <v>86560</v>
      </c>
    </row>
    <row r="116" spans="1:7" ht="30">
      <c r="A116" s="82" t="s">
        <v>1716</v>
      </c>
      <c r="B116" s="48">
        <v>10136</v>
      </c>
      <c r="C116" s="48">
        <v>0</v>
      </c>
      <c r="D116" s="48">
        <v>0</v>
      </c>
      <c r="E116" s="48">
        <v>0</v>
      </c>
      <c r="F116" s="45" t="s">
        <v>367</v>
      </c>
      <c r="G116" s="27">
        <f t="shared" si="1"/>
        <v>0</v>
      </c>
    </row>
    <row r="117" spans="1:7" ht="30">
      <c r="A117" s="82" t="s">
        <v>1717</v>
      </c>
      <c r="B117" s="48">
        <f>B118+B119+B120+B121</f>
        <v>62030</v>
      </c>
      <c r="C117" s="48">
        <f>C118+C119+C120+C121</f>
        <v>59543</v>
      </c>
      <c r="D117" s="48">
        <f>D118+D119+D120+D121</f>
        <v>64067</v>
      </c>
      <c r="E117" s="48">
        <f>E118+E119+E120+E121</f>
        <v>68422</v>
      </c>
      <c r="F117" s="45" t="s">
        <v>367</v>
      </c>
      <c r="G117" s="27">
        <f t="shared" si="1"/>
        <v>192032</v>
      </c>
    </row>
    <row r="118" spans="1:7" ht="15">
      <c r="A118" s="84" t="s">
        <v>173</v>
      </c>
      <c r="B118" s="44">
        <v>20500</v>
      </c>
      <c r="C118" s="44">
        <v>21802</v>
      </c>
      <c r="D118" s="44">
        <v>23646</v>
      </c>
      <c r="E118" s="44">
        <v>25253</v>
      </c>
      <c r="F118" s="45"/>
      <c r="G118" s="27">
        <f t="shared" si="1"/>
        <v>70701</v>
      </c>
    </row>
    <row r="119" spans="1:7" ht="15">
      <c r="A119" s="84" t="s">
        <v>1853</v>
      </c>
      <c r="B119" s="44">
        <v>5268</v>
      </c>
      <c r="C119" s="44">
        <v>0</v>
      </c>
      <c r="D119" s="44">
        <v>0</v>
      </c>
      <c r="E119" s="44">
        <v>0</v>
      </c>
      <c r="F119" s="45"/>
      <c r="G119" s="27">
        <f t="shared" si="1"/>
        <v>0</v>
      </c>
    </row>
    <row r="120" spans="1:7" ht="15">
      <c r="A120" s="84" t="s">
        <v>1767</v>
      </c>
      <c r="B120" s="44">
        <v>17004</v>
      </c>
      <c r="C120" s="44">
        <v>17000</v>
      </c>
      <c r="D120" s="44">
        <v>18207</v>
      </c>
      <c r="E120" s="44">
        <v>19445</v>
      </c>
      <c r="F120" s="45"/>
      <c r="G120" s="27">
        <f t="shared" si="1"/>
        <v>54652</v>
      </c>
    </row>
    <row r="121" spans="1:7" ht="15">
      <c r="A121" s="84" t="s">
        <v>1854</v>
      </c>
      <c r="B121" s="44">
        <v>19258</v>
      </c>
      <c r="C121" s="44">
        <v>20741</v>
      </c>
      <c r="D121" s="44">
        <v>22214</v>
      </c>
      <c r="E121" s="44">
        <v>23724</v>
      </c>
      <c r="F121" s="45"/>
      <c r="G121" s="27">
        <f t="shared" si="1"/>
        <v>66679</v>
      </c>
    </row>
    <row r="122" spans="1:7" s="28" customFormat="1" ht="60">
      <c r="A122" s="82" t="s">
        <v>1852</v>
      </c>
      <c r="B122" s="48">
        <f>B123+B124</f>
        <v>59566</v>
      </c>
      <c r="C122" s="48">
        <f>C123+C124</f>
        <v>45058</v>
      </c>
      <c r="D122" s="48">
        <f>D123+D124</f>
        <v>48257</v>
      </c>
      <c r="E122" s="48">
        <f>E123+E124</f>
        <v>51539</v>
      </c>
      <c r="F122" s="45" t="s">
        <v>1002</v>
      </c>
      <c r="G122" s="27">
        <f t="shared" si="1"/>
        <v>144854</v>
      </c>
    </row>
    <row r="123" spans="1:7" s="28" customFormat="1" ht="30">
      <c r="A123" s="84" t="s">
        <v>347</v>
      </c>
      <c r="B123" s="44">
        <v>59566</v>
      </c>
      <c r="C123" s="44">
        <v>45058</v>
      </c>
      <c r="D123" s="44">
        <v>48257</v>
      </c>
      <c r="E123" s="44">
        <v>51539</v>
      </c>
      <c r="F123" s="63" t="s">
        <v>1287</v>
      </c>
      <c r="G123" s="27">
        <f>C123+D123+E123</f>
        <v>144854</v>
      </c>
    </row>
    <row r="124" spans="1:7" s="28" customFormat="1" ht="60">
      <c r="A124" s="85" t="s">
        <v>324</v>
      </c>
      <c r="B124" s="48"/>
      <c r="C124" s="48"/>
      <c r="D124" s="48"/>
      <c r="E124" s="48"/>
      <c r="F124" s="45" t="s">
        <v>367</v>
      </c>
      <c r="G124" s="27"/>
    </row>
    <row r="125" spans="1:7" ht="45">
      <c r="A125" s="82" t="s">
        <v>325</v>
      </c>
      <c r="B125" s="48">
        <f>B126+B127+B128+B129+B130+B131+B132+B133+B134+B135+B136+B137</f>
        <v>3945</v>
      </c>
      <c r="C125" s="48">
        <f>C126+C127+C128+C129+C130+C131+C132+C133+C134+C135+C136+C137</f>
        <v>5888</v>
      </c>
      <c r="D125" s="48">
        <f>D126+D127+D128+D129+D130+D131+D132+D133+D134+D135+D136+D137</f>
        <v>6306</v>
      </c>
      <c r="E125" s="48">
        <f>E126+E127+E128+E129+E130+E131+E132+E133+E134+E135+E136+E137</f>
        <v>6735</v>
      </c>
      <c r="F125" s="45" t="s">
        <v>1638</v>
      </c>
      <c r="G125" s="27">
        <f t="shared" si="1"/>
        <v>18929</v>
      </c>
    </row>
    <row r="126" spans="1:7" ht="15">
      <c r="A126" s="84" t="s">
        <v>1718</v>
      </c>
      <c r="B126" s="44">
        <v>581</v>
      </c>
      <c r="C126" s="44">
        <v>885</v>
      </c>
      <c r="D126" s="44">
        <v>948</v>
      </c>
      <c r="E126" s="44">
        <v>1012</v>
      </c>
      <c r="F126" s="45"/>
      <c r="G126" s="27">
        <f t="shared" si="1"/>
        <v>2845</v>
      </c>
    </row>
    <row r="127" spans="1:7" ht="30">
      <c r="A127" s="84" t="s">
        <v>1719</v>
      </c>
      <c r="B127" s="44">
        <v>349</v>
      </c>
      <c r="C127" s="44">
        <v>400</v>
      </c>
      <c r="D127" s="44">
        <v>428</v>
      </c>
      <c r="E127" s="44">
        <v>457</v>
      </c>
      <c r="F127" s="45"/>
      <c r="G127" s="27">
        <f t="shared" si="1"/>
        <v>1285</v>
      </c>
    </row>
    <row r="128" spans="1:7" ht="45">
      <c r="A128" s="84" t="s">
        <v>487</v>
      </c>
      <c r="B128" s="44">
        <v>173</v>
      </c>
      <c r="C128" s="44">
        <v>186</v>
      </c>
      <c r="D128" s="44">
        <v>199</v>
      </c>
      <c r="E128" s="44">
        <v>213</v>
      </c>
      <c r="F128" s="45"/>
      <c r="G128" s="27">
        <f t="shared" si="1"/>
        <v>598</v>
      </c>
    </row>
    <row r="129" spans="1:7" ht="15">
      <c r="A129" s="84" t="s">
        <v>488</v>
      </c>
      <c r="B129" s="44">
        <v>217</v>
      </c>
      <c r="C129" s="44">
        <v>384</v>
      </c>
      <c r="D129" s="44">
        <v>411</v>
      </c>
      <c r="E129" s="44">
        <v>439</v>
      </c>
      <c r="F129" s="45"/>
      <c r="G129" s="27">
        <f t="shared" si="1"/>
        <v>1234</v>
      </c>
    </row>
    <row r="130" spans="1:7" ht="15">
      <c r="A130" s="84" t="s">
        <v>489</v>
      </c>
      <c r="B130" s="44">
        <v>60</v>
      </c>
      <c r="C130" s="44">
        <v>80</v>
      </c>
      <c r="D130" s="44">
        <v>86</v>
      </c>
      <c r="E130" s="44">
        <v>92</v>
      </c>
      <c r="F130" s="45"/>
      <c r="G130" s="27">
        <f t="shared" si="1"/>
        <v>258</v>
      </c>
    </row>
    <row r="131" spans="1:7" ht="30">
      <c r="A131" s="84" t="s">
        <v>490</v>
      </c>
      <c r="B131" s="44">
        <v>109</v>
      </c>
      <c r="C131" s="44">
        <v>110</v>
      </c>
      <c r="D131" s="44">
        <v>118</v>
      </c>
      <c r="E131" s="44">
        <v>126</v>
      </c>
      <c r="F131" s="45"/>
      <c r="G131" s="27">
        <f t="shared" si="1"/>
        <v>354</v>
      </c>
    </row>
    <row r="132" spans="1:7" ht="30">
      <c r="A132" s="84" t="s">
        <v>811</v>
      </c>
      <c r="B132" s="44">
        <v>347</v>
      </c>
      <c r="C132" s="44">
        <v>380</v>
      </c>
      <c r="D132" s="44">
        <v>407</v>
      </c>
      <c r="E132" s="44">
        <v>435</v>
      </c>
      <c r="F132" s="45"/>
      <c r="G132" s="27">
        <f t="shared" si="1"/>
        <v>1222</v>
      </c>
    </row>
    <row r="133" spans="1:7" ht="45">
      <c r="A133" s="84" t="s">
        <v>1242</v>
      </c>
      <c r="B133" s="44">
        <v>65</v>
      </c>
      <c r="C133" s="44">
        <v>120</v>
      </c>
      <c r="D133" s="44">
        <v>129</v>
      </c>
      <c r="E133" s="44">
        <v>138</v>
      </c>
      <c r="F133" s="45"/>
      <c r="G133" s="27">
        <f t="shared" si="1"/>
        <v>387</v>
      </c>
    </row>
    <row r="134" spans="1:7" ht="30">
      <c r="A134" s="84" t="s">
        <v>1756</v>
      </c>
      <c r="B134" s="44">
        <v>109</v>
      </c>
      <c r="C134" s="44">
        <v>125</v>
      </c>
      <c r="D134" s="44">
        <v>134</v>
      </c>
      <c r="E134" s="44">
        <v>143</v>
      </c>
      <c r="F134" s="45"/>
      <c r="G134" s="27">
        <f t="shared" si="1"/>
        <v>402</v>
      </c>
    </row>
    <row r="135" spans="1:7" ht="15">
      <c r="A135" s="84" t="s">
        <v>1757</v>
      </c>
      <c r="B135" s="44">
        <v>109</v>
      </c>
      <c r="C135" s="44">
        <v>218</v>
      </c>
      <c r="D135" s="44">
        <v>233</v>
      </c>
      <c r="E135" s="44">
        <v>249</v>
      </c>
      <c r="F135" s="45"/>
      <c r="G135" s="27">
        <f t="shared" si="1"/>
        <v>700</v>
      </c>
    </row>
    <row r="136" spans="1:7" ht="30">
      <c r="A136" s="85" t="s">
        <v>174</v>
      </c>
      <c r="B136" s="44">
        <v>1826</v>
      </c>
      <c r="C136" s="44">
        <v>0</v>
      </c>
      <c r="D136" s="44">
        <v>0</v>
      </c>
      <c r="E136" s="44">
        <v>0</v>
      </c>
      <c r="F136" s="61"/>
      <c r="G136" s="27">
        <f t="shared" si="1"/>
        <v>0</v>
      </c>
    </row>
    <row r="137" spans="1:7" ht="30">
      <c r="A137" s="85" t="s">
        <v>812</v>
      </c>
      <c r="B137" s="44">
        <v>0</v>
      </c>
      <c r="C137" s="44">
        <v>3000</v>
      </c>
      <c r="D137" s="44">
        <v>3213</v>
      </c>
      <c r="E137" s="44">
        <v>3431</v>
      </c>
      <c r="F137" s="61"/>
      <c r="G137" s="27">
        <f t="shared" si="1"/>
        <v>9644</v>
      </c>
    </row>
    <row r="138" spans="1:7" ht="30">
      <c r="A138" s="82" t="s">
        <v>1851</v>
      </c>
      <c r="B138" s="48">
        <v>10244</v>
      </c>
      <c r="C138" s="48">
        <v>0</v>
      </c>
      <c r="D138" s="48">
        <v>0</v>
      </c>
      <c r="E138" s="48">
        <v>0</v>
      </c>
      <c r="F138" s="45" t="s">
        <v>367</v>
      </c>
      <c r="G138" s="27">
        <f t="shared" si="1"/>
        <v>0</v>
      </c>
    </row>
    <row r="139" spans="1:7" ht="45">
      <c r="A139" s="82" t="s">
        <v>263</v>
      </c>
      <c r="B139" s="48">
        <v>32000</v>
      </c>
      <c r="C139" s="48">
        <v>32000</v>
      </c>
      <c r="D139" s="48">
        <v>0</v>
      </c>
      <c r="E139" s="48">
        <v>0</v>
      </c>
      <c r="F139" s="45" t="s">
        <v>367</v>
      </c>
      <c r="G139" s="27">
        <f t="shared" si="1"/>
        <v>32000</v>
      </c>
    </row>
    <row r="140" spans="1:7" ht="30">
      <c r="A140" s="82" t="s">
        <v>264</v>
      </c>
      <c r="B140" s="48">
        <f>B141</f>
        <v>6880</v>
      </c>
      <c r="C140" s="48">
        <f>C141</f>
        <v>7773</v>
      </c>
      <c r="D140" s="48">
        <f>D141</f>
        <v>8411</v>
      </c>
      <c r="E140" s="48">
        <f>E141</f>
        <v>9289</v>
      </c>
      <c r="F140" s="45" t="s">
        <v>367</v>
      </c>
      <c r="G140" s="27">
        <f t="shared" si="1"/>
        <v>25473</v>
      </c>
    </row>
    <row r="141" spans="1:7" ht="15">
      <c r="A141" s="84" t="s">
        <v>175</v>
      </c>
      <c r="B141" s="44">
        <v>6880</v>
      </c>
      <c r="C141" s="44">
        <v>7773</v>
      </c>
      <c r="D141" s="44">
        <v>8411</v>
      </c>
      <c r="E141" s="44">
        <v>9289</v>
      </c>
      <c r="F141" s="45"/>
      <c r="G141" s="27">
        <f t="shared" si="1"/>
        <v>25473</v>
      </c>
    </row>
    <row r="142" spans="1:7" ht="45">
      <c r="A142" s="82" t="s">
        <v>176</v>
      </c>
      <c r="B142" s="48">
        <f>B143+B144+B145+B146+B147+B148+B149+B150+B151</f>
        <v>17709.2</v>
      </c>
      <c r="C142" s="48">
        <f>C143+C144+C145+C146+C147+C148+C149+C150+C151+C152</f>
        <v>13740.1</v>
      </c>
      <c r="D142" s="48">
        <f>D143+D144+D145+D146+D147+D148+D149+D150+D151+D152</f>
        <v>13877</v>
      </c>
      <c r="E142" s="48">
        <f>E143+E144+E145+E146+E147+E148+E149+E150+E151+E152</f>
        <v>14757</v>
      </c>
      <c r="F142" s="45" t="s">
        <v>1638</v>
      </c>
      <c r="G142" s="27">
        <f t="shared" si="1"/>
        <v>42374.1</v>
      </c>
    </row>
    <row r="143" spans="1:7" ht="45">
      <c r="A143" s="84" t="s">
        <v>1715</v>
      </c>
      <c r="B143" s="44">
        <v>9800</v>
      </c>
      <c r="C143" s="44">
        <v>3500</v>
      </c>
      <c r="D143" s="44">
        <v>3728</v>
      </c>
      <c r="E143" s="44">
        <v>3982</v>
      </c>
      <c r="F143" s="45"/>
      <c r="G143" s="27">
        <f t="shared" si="1"/>
        <v>11210</v>
      </c>
    </row>
    <row r="144" spans="1:7" ht="15">
      <c r="A144" s="84" t="s">
        <v>265</v>
      </c>
      <c r="B144" s="44">
        <v>2016</v>
      </c>
      <c r="C144" s="44">
        <v>1644.1</v>
      </c>
      <c r="D144" s="44">
        <v>985</v>
      </c>
      <c r="E144" s="44">
        <v>1052</v>
      </c>
      <c r="F144" s="45"/>
      <c r="G144" s="27">
        <f t="shared" si="1"/>
        <v>3681.1</v>
      </c>
    </row>
    <row r="145" spans="1:7" ht="15">
      <c r="A145" s="84" t="s">
        <v>266</v>
      </c>
      <c r="B145" s="44">
        <v>350</v>
      </c>
      <c r="C145" s="44">
        <v>377</v>
      </c>
      <c r="D145" s="44">
        <v>404</v>
      </c>
      <c r="E145" s="44">
        <v>431</v>
      </c>
      <c r="F145" s="45"/>
      <c r="G145" s="27">
        <f t="shared" si="1"/>
        <v>1212</v>
      </c>
    </row>
    <row r="146" spans="1:7" ht="15">
      <c r="A146" s="84" t="s">
        <v>726</v>
      </c>
      <c r="B146" s="44">
        <v>810</v>
      </c>
      <c r="C146" s="44">
        <v>872</v>
      </c>
      <c r="D146" s="44">
        <v>934</v>
      </c>
      <c r="E146" s="44">
        <v>997</v>
      </c>
      <c r="F146" s="45"/>
      <c r="G146" s="27">
        <f t="shared" si="1"/>
        <v>2803</v>
      </c>
    </row>
    <row r="147" spans="1:7" ht="30">
      <c r="A147" s="84" t="s">
        <v>486</v>
      </c>
      <c r="B147" s="44">
        <v>176</v>
      </c>
      <c r="C147" s="44">
        <v>513</v>
      </c>
      <c r="D147" s="44">
        <v>549</v>
      </c>
      <c r="E147" s="44">
        <v>587</v>
      </c>
      <c r="F147" s="45"/>
      <c r="G147" s="27">
        <f t="shared" si="1"/>
        <v>1649</v>
      </c>
    </row>
    <row r="148" spans="1:7" ht="15">
      <c r="A148" s="84" t="s">
        <v>762</v>
      </c>
      <c r="B148" s="44">
        <v>1164</v>
      </c>
      <c r="C148" s="44">
        <v>1146</v>
      </c>
      <c r="D148" s="44">
        <v>1227</v>
      </c>
      <c r="E148" s="44">
        <v>1311</v>
      </c>
      <c r="F148" s="45"/>
      <c r="G148" s="27">
        <f t="shared" si="1"/>
        <v>3684</v>
      </c>
    </row>
    <row r="149" spans="1:7" ht="15">
      <c r="A149" s="84" t="s">
        <v>770</v>
      </c>
      <c r="B149" s="44">
        <v>2500</v>
      </c>
      <c r="C149" s="44">
        <v>2500</v>
      </c>
      <c r="D149" s="44">
        <v>2700</v>
      </c>
      <c r="E149" s="44">
        <v>2900</v>
      </c>
      <c r="F149" s="45"/>
      <c r="G149" s="27">
        <f t="shared" si="1"/>
        <v>8100</v>
      </c>
    </row>
    <row r="150" spans="1:7" ht="30">
      <c r="A150" s="84" t="s">
        <v>1855</v>
      </c>
      <c r="B150" s="44">
        <v>893.2</v>
      </c>
      <c r="C150" s="44">
        <v>900</v>
      </c>
      <c r="D150" s="44">
        <v>900</v>
      </c>
      <c r="E150" s="44">
        <v>900</v>
      </c>
      <c r="F150" s="45"/>
      <c r="G150" s="27">
        <f t="shared" si="1"/>
        <v>2700</v>
      </c>
    </row>
    <row r="151" spans="1:7" ht="30">
      <c r="A151" s="84" t="s">
        <v>1318</v>
      </c>
      <c r="B151" s="44">
        <v>0</v>
      </c>
      <c r="C151" s="44">
        <v>1238</v>
      </c>
      <c r="D151" s="44">
        <v>1325</v>
      </c>
      <c r="E151" s="44">
        <v>1397</v>
      </c>
      <c r="F151" s="45"/>
      <c r="G151" s="27">
        <f t="shared" si="1"/>
        <v>3960</v>
      </c>
    </row>
    <row r="152" spans="1:7" ht="30">
      <c r="A152" s="84" t="s">
        <v>136</v>
      </c>
      <c r="B152" s="44">
        <f>B153+B154</f>
        <v>0</v>
      </c>
      <c r="C152" s="44">
        <f>C153+C154</f>
        <v>1050</v>
      </c>
      <c r="D152" s="44">
        <f>D153+D154</f>
        <v>1125</v>
      </c>
      <c r="E152" s="44">
        <f>E153+E154</f>
        <v>1200</v>
      </c>
      <c r="F152" s="45"/>
      <c r="G152" s="27">
        <f t="shared" si="1"/>
        <v>3375</v>
      </c>
    </row>
    <row r="153" spans="1:7" ht="30">
      <c r="A153" s="84" t="s">
        <v>137</v>
      </c>
      <c r="B153" s="44">
        <v>0</v>
      </c>
      <c r="C153" s="44">
        <v>220</v>
      </c>
      <c r="D153" s="44">
        <v>0</v>
      </c>
      <c r="E153" s="44">
        <v>0</v>
      </c>
      <c r="F153" s="45"/>
      <c r="G153" s="27">
        <f t="shared" si="1"/>
        <v>220</v>
      </c>
    </row>
    <row r="154" spans="1:7" ht="60">
      <c r="A154" s="84" t="s">
        <v>138</v>
      </c>
      <c r="B154" s="44">
        <v>0</v>
      </c>
      <c r="C154" s="44">
        <v>830</v>
      </c>
      <c r="D154" s="44">
        <v>1125</v>
      </c>
      <c r="E154" s="44">
        <v>1200</v>
      </c>
      <c r="F154" s="45"/>
      <c r="G154" s="27">
        <f t="shared" si="1"/>
        <v>3155</v>
      </c>
    </row>
    <row r="155" spans="1:7" ht="30">
      <c r="A155" s="82" t="s">
        <v>1640</v>
      </c>
      <c r="B155" s="48">
        <v>10800</v>
      </c>
      <c r="C155" s="48">
        <v>10800</v>
      </c>
      <c r="D155" s="48">
        <v>10800</v>
      </c>
      <c r="E155" s="48">
        <v>0</v>
      </c>
      <c r="F155" s="45" t="s">
        <v>367</v>
      </c>
      <c r="G155" s="27">
        <f t="shared" si="1"/>
        <v>21600</v>
      </c>
    </row>
    <row r="156" spans="1:7" ht="60">
      <c r="A156" s="82" t="s">
        <v>1641</v>
      </c>
      <c r="B156" s="48">
        <v>2935088</v>
      </c>
      <c r="C156" s="48">
        <v>3357535</v>
      </c>
      <c r="D156" s="48">
        <v>3521260</v>
      </c>
      <c r="E156" s="48">
        <v>3779904</v>
      </c>
      <c r="F156" s="45" t="s">
        <v>1287</v>
      </c>
      <c r="G156" s="27">
        <f t="shared" si="1"/>
        <v>10658699</v>
      </c>
    </row>
    <row r="157" spans="1:7" ht="60">
      <c r="A157" s="82" t="s">
        <v>1714</v>
      </c>
      <c r="B157" s="48">
        <v>4297</v>
      </c>
      <c r="C157" s="48">
        <v>7096</v>
      </c>
      <c r="D157" s="48">
        <v>7538</v>
      </c>
      <c r="E157" s="48">
        <v>8022</v>
      </c>
      <c r="F157" s="45" t="s">
        <v>1287</v>
      </c>
      <c r="G157" s="27">
        <f t="shared" si="1"/>
        <v>22656</v>
      </c>
    </row>
    <row r="158" spans="1:7" ht="30">
      <c r="A158" s="82" t="s">
        <v>295</v>
      </c>
      <c r="B158" s="48">
        <v>122842</v>
      </c>
      <c r="C158" s="48">
        <v>123027</v>
      </c>
      <c r="D158" s="48">
        <v>123027</v>
      </c>
      <c r="E158" s="48">
        <v>0</v>
      </c>
      <c r="F158" s="45" t="s">
        <v>1287</v>
      </c>
      <c r="G158" s="27">
        <f t="shared" si="1"/>
        <v>246054</v>
      </c>
    </row>
    <row r="159" spans="1:7" ht="60">
      <c r="A159" s="82" t="s">
        <v>1755</v>
      </c>
      <c r="B159" s="48">
        <v>0</v>
      </c>
      <c r="C159" s="48">
        <v>359</v>
      </c>
      <c r="D159" s="48">
        <v>359</v>
      </c>
      <c r="E159" s="48">
        <v>0</v>
      </c>
      <c r="F159" s="45" t="s">
        <v>1287</v>
      </c>
      <c r="G159" s="27">
        <f t="shared" si="1"/>
        <v>718</v>
      </c>
    </row>
    <row r="160" spans="1:7" ht="45">
      <c r="A160" s="82" t="s">
        <v>1621</v>
      </c>
      <c r="B160" s="48">
        <v>0</v>
      </c>
      <c r="C160" s="48">
        <v>7436</v>
      </c>
      <c r="D160" s="48">
        <v>0</v>
      </c>
      <c r="E160" s="48">
        <v>0</v>
      </c>
      <c r="F160" s="45" t="s">
        <v>1287</v>
      </c>
      <c r="G160" s="27">
        <f t="shared" si="1"/>
        <v>7436</v>
      </c>
    </row>
    <row r="161" spans="1:7" ht="15.75">
      <c r="A161" s="86" t="s">
        <v>1409</v>
      </c>
      <c r="B161" s="49">
        <f>B90+B112</f>
        <v>4881203.600000001</v>
      </c>
      <c r="C161" s="49">
        <f>C90+C112</f>
        <v>5327369.6</v>
      </c>
      <c r="D161" s="49">
        <f>D90+D112</f>
        <v>4106111</v>
      </c>
      <c r="E161" s="49">
        <f>E90+E112</f>
        <v>4261427</v>
      </c>
      <c r="F161" s="50"/>
      <c r="G161" s="27">
        <f t="shared" si="1"/>
        <v>13694907.6</v>
      </c>
    </row>
    <row r="162" spans="1:7" s="162" customFormat="1" ht="15.75">
      <c r="A162" s="161"/>
      <c r="B162" s="51"/>
      <c r="C162" s="51"/>
      <c r="D162" s="51"/>
      <c r="E162" s="51"/>
      <c r="F162" s="30"/>
      <c r="G162" s="157"/>
    </row>
    <row r="163" spans="1:7" ht="60.75">
      <c r="A163" s="78" t="s">
        <v>1347</v>
      </c>
      <c r="B163" s="53"/>
      <c r="C163" s="44"/>
      <c r="D163" s="44"/>
      <c r="E163" s="44"/>
      <c r="F163" s="45"/>
      <c r="G163" s="27">
        <f t="shared" si="1"/>
        <v>0</v>
      </c>
    </row>
    <row r="164" spans="1:7" ht="15.75">
      <c r="A164" s="75" t="s">
        <v>1062</v>
      </c>
      <c r="B164" s="53"/>
      <c r="C164" s="44"/>
      <c r="D164" s="44"/>
      <c r="E164" s="44"/>
      <c r="F164" s="45"/>
      <c r="G164" s="27"/>
    </row>
    <row r="165" spans="1:7" s="159" customFormat="1" ht="15.75">
      <c r="A165" s="73" t="s">
        <v>1063</v>
      </c>
      <c r="B165" s="46">
        <v>0</v>
      </c>
      <c r="C165" s="46">
        <v>0</v>
      </c>
      <c r="D165" s="46">
        <v>0</v>
      </c>
      <c r="E165" s="46">
        <v>0</v>
      </c>
      <c r="F165" s="52"/>
      <c r="G165" s="158">
        <f>C165+D165+E165</f>
        <v>0</v>
      </c>
    </row>
    <row r="166" spans="1:7" s="159" customFormat="1" ht="15.75">
      <c r="A166" s="73" t="s">
        <v>445</v>
      </c>
      <c r="B166" s="46">
        <v>0</v>
      </c>
      <c r="C166" s="46">
        <v>0</v>
      </c>
      <c r="D166" s="46">
        <v>0</v>
      </c>
      <c r="E166" s="46">
        <v>0</v>
      </c>
      <c r="F166" s="52"/>
      <c r="G166" s="158">
        <f>C166+D166+E166</f>
        <v>0</v>
      </c>
    </row>
    <row r="167" spans="1:7" s="159" customFormat="1" ht="15.75">
      <c r="A167" s="73" t="s">
        <v>1065</v>
      </c>
      <c r="B167" s="46">
        <f>B169+B170</f>
        <v>53535</v>
      </c>
      <c r="C167" s="46">
        <f>C169+C170</f>
        <v>55635</v>
      </c>
      <c r="D167" s="46">
        <f>D169+D170</f>
        <v>48973</v>
      </c>
      <c r="E167" s="46">
        <f>E169+E170</f>
        <v>52464</v>
      </c>
      <c r="F167" s="52"/>
      <c r="G167" s="158">
        <f>C167+D167+E167</f>
        <v>157072</v>
      </c>
    </row>
    <row r="168" spans="1:7" ht="15.75">
      <c r="A168" s="74" t="s">
        <v>1795</v>
      </c>
      <c r="B168" s="53"/>
      <c r="C168" s="44"/>
      <c r="D168" s="44"/>
      <c r="E168" s="44"/>
      <c r="F168" s="45"/>
      <c r="G168" s="27"/>
    </row>
    <row r="169" spans="1:7" ht="75">
      <c r="A169" s="82" t="s">
        <v>1743</v>
      </c>
      <c r="B169" s="48">
        <v>43535</v>
      </c>
      <c r="C169" s="48">
        <v>45635</v>
      </c>
      <c r="D169" s="48">
        <v>48973</v>
      </c>
      <c r="E169" s="48">
        <v>52464</v>
      </c>
      <c r="F169" s="45" t="s">
        <v>1638</v>
      </c>
      <c r="G169" s="27">
        <f>C169+D169+E169</f>
        <v>147072</v>
      </c>
    </row>
    <row r="170" spans="1:7" s="28" customFormat="1" ht="45">
      <c r="A170" s="76" t="s">
        <v>446</v>
      </c>
      <c r="B170" s="48">
        <v>10000</v>
      </c>
      <c r="C170" s="48">
        <v>10000</v>
      </c>
      <c r="D170" s="48">
        <v>0</v>
      </c>
      <c r="E170" s="48">
        <v>0</v>
      </c>
      <c r="F170" s="45" t="s">
        <v>367</v>
      </c>
      <c r="G170" s="27">
        <f>C170+D170+E170</f>
        <v>10000</v>
      </c>
    </row>
    <row r="171" spans="1:7" s="160" customFormat="1" ht="15.75">
      <c r="A171" s="86" t="s">
        <v>88</v>
      </c>
      <c r="B171" s="49">
        <f>B165+B166+B167</f>
        <v>53535</v>
      </c>
      <c r="C171" s="49">
        <f>C165+C166+C167</f>
        <v>55635</v>
      </c>
      <c r="D171" s="49">
        <f>D165+D166+D167</f>
        <v>48973</v>
      </c>
      <c r="E171" s="49">
        <f>E165+E166+E167</f>
        <v>52464</v>
      </c>
      <c r="F171" s="68"/>
      <c r="G171" s="27">
        <f>C171+D171+E171</f>
        <v>157072</v>
      </c>
    </row>
    <row r="172" spans="1:7" s="162" customFormat="1" ht="15.75">
      <c r="A172" s="161"/>
      <c r="B172" s="51"/>
      <c r="C172" s="58"/>
      <c r="D172" s="58"/>
      <c r="E172" s="58"/>
      <c r="F172" s="63"/>
      <c r="G172" s="157"/>
    </row>
    <row r="173" spans="1:7" ht="30.75">
      <c r="A173" s="78" t="s">
        <v>48</v>
      </c>
      <c r="B173" s="44"/>
      <c r="C173" s="44"/>
      <c r="D173" s="44"/>
      <c r="E173" s="44"/>
      <c r="F173" s="45"/>
      <c r="G173" s="27">
        <f t="shared" si="1"/>
        <v>0</v>
      </c>
    </row>
    <row r="174" spans="1:7" ht="15">
      <c r="A174" s="75" t="s">
        <v>1062</v>
      </c>
      <c r="B174" s="44"/>
      <c r="C174" s="44"/>
      <c r="D174" s="44"/>
      <c r="E174" s="44"/>
      <c r="F174" s="45"/>
      <c r="G174" s="27"/>
    </row>
    <row r="175" spans="1:7" ht="15.75">
      <c r="A175" s="73" t="s">
        <v>1063</v>
      </c>
      <c r="B175" s="62">
        <f>B177</f>
        <v>155524</v>
      </c>
      <c r="C175" s="62">
        <f>C177</f>
        <v>25665.4</v>
      </c>
      <c r="D175" s="62">
        <f>D177</f>
        <v>0</v>
      </c>
      <c r="E175" s="62">
        <f>E177</f>
        <v>0</v>
      </c>
      <c r="F175" s="52"/>
      <c r="G175" s="27">
        <f>C175+D175+E175</f>
        <v>25665.4</v>
      </c>
    </row>
    <row r="176" spans="1:7" ht="15">
      <c r="A176" s="74" t="s">
        <v>1795</v>
      </c>
      <c r="B176" s="44"/>
      <c r="C176" s="44"/>
      <c r="D176" s="44"/>
      <c r="E176" s="44"/>
      <c r="F176" s="45"/>
      <c r="G176" s="27"/>
    </row>
    <row r="177" spans="1:7" ht="30">
      <c r="A177" s="82" t="s">
        <v>49</v>
      </c>
      <c r="B177" s="48">
        <f>B178</f>
        <v>155524</v>
      </c>
      <c r="C177" s="48">
        <f>C178</f>
        <v>25665.4</v>
      </c>
      <c r="D177" s="48">
        <f>D178</f>
        <v>0</v>
      </c>
      <c r="E177" s="48">
        <f>E178</f>
        <v>0</v>
      </c>
      <c r="F177" s="45" t="s">
        <v>1288</v>
      </c>
      <c r="G177" s="27">
        <f>C177+D177+E177</f>
        <v>25665.4</v>
      </c>
    </row>
    <row r="178" spans="1:7" ht="30">
      <c r="A178" s="83" t="s">
        <v>1622</v>
      </c>
      <c r="B178" s="51">
        <v>155524</v>
      </c>
      <c r="C178" s="51">
        <f>C179+C180</f>
        <v>25665.4</v>
      </c>
      <c r="D178" s="51">
        <v>0</v>
      </c>
      <c r="E178" s="51">
        <v>0</v>
      </c>
      <c r="F178" s="45"/>
      <c r="G178" s="27">
        <f>C178+D178+E178</f>
        <v>25665.4</v>
      </c>
    </row>
    <row r="179" spans="1:7" ht="30">
      <c r="A179" s="83" t="s">
        <v>1623</v>
      </c>
      <c r="B179" s="58">
        <v>0</v>
      </c>
      <c r="C179" s="58">
        <v>665.4</v>
      </c>
      <c r="D179" s="58">
        <v>0</v>
      </c>
      <c r="E179" s="58">
        <v>0</v>
      </c>
      <c r="F179" s="45"/>
      <c r="G179" s="27"/>
    </row>
    <row r="180" spans="1:7" ht="30">
      <c r="A180" s="83" t="s">
        <v>1095</v>
      </c>
      <c r="B180" s="58">
        <v>0</v>
      </c>
      <c r="C180" s="58">
        <v>25000</v>
      </c>
      <c r="D180" s="58">
        <v>0</v>
      </c>
      <c r="E180" s="58">
        <v>0</v>
      </c>
      <c r="F180" s="45"/>
      <c r="G180" s="27"/>
    </row>
    <row r="181" spans="1:7" ht="15.75">
      <c r="A181" s="73" t="s">
        <v>1064</v>
      </c>
      <c r="B181" s="62">
        <v>0</v>
      </c>
      <c r="C181" s="62">
        <v>0</v>
      </c>
      <c r="D181" s="62">
        <v>0</v>
      </c>
      <c r="E181" s="62"/>
      <c r="F181" s="52"/>
      <c r="G181" s="27">
        <f>C181+D181+E181</f>
        <v>0</v>
      </c>
    </row>
    <row r="182" spans="1:7" ht="15.75">
      <c r="A182" s="73" t="s">
        <v>1065</v>
      </c>
      <c r="B182" s="46">
        <f>B184+B186+B193+B194</f>
        <v>86182</v>
      </c>
      <c r="C182" s="46">
        <f>C184+C186+C193+C194+C196+C197</f>
        <v>26503</v>
      </c>
      <c r="D182" s="46">
        <f>D184+D186+D193+D194</f>
        <v>2630</v>
      </c>
      <c r="E182" s="46">
        <f>E184+E186+E193+E194</f>
        <v>2810</v>
      </c>
      <c r="F182" s="52"/>
      <c r="G182" s="27">
        <f>C182+D182+E182</f>
        <v>31943</v>
      </c>
    </row>
    <row r="183" spans="1:7" ht="15">
      <c r="A183" s="74" t="s">
        <v>1795</v>
      </c>
      <c r="B183" s="44"/>
      <c r="C183" s="44"/>
      <c r="D183" s="44"/>
      <c r="E183" s="44"/>
      <c r="F183" s="45"/>
      <c r="G183" s="27"/>
    </row>
    <row r="184" spans="1:7" ht="60.75" customHeight="1">
      <c r="A184" s="82" t="s">
        <v>1001</v>
      </c>
      <c r="B184" s="48">
        <f>B185</f>
        <v>80795</v>
      </c>
      <c r="C184" s="48">
        <f>C185</f>
        <v>0</v>
      </c>
      <c r="D184" s="48">
        <f>D185</f>
        <v>0</v>
      </c>
      <c r="E184" s="48">
        <f>E185</f>
        <v>0</v>
      </c>
      <c r="F184" s="45" t="s">
        <v>367</v>
      </c>
      <c r="G184" s="27">
        <f>C184+D184+E184</f>
        <v>0</v>
      </c>
    </row>
    <row r="185" spans="1:7" ht="45">
      <c r="A185" s="84" t="s">
        <v>1218</v>
      </c>
      <c r="B185" s="44">
        <v>80795</v>
      </c>
      <c r="C185" s="44">
        <v>0</v>
      </c>
      <c r="D185" s="44">
        <v>0</v>
      </c>
      <c r="E185" s="44">
        <v>0</v>
      </c>
      <c r="F185" s="45"/>
      <c r="G185" s="27">
        <f>C185+D185+E185</f>
        <v>0</v>
      </c>
    </row>
    <row r="186" spans="1:7" ht="45">
      <c r="A186" s="82" t="s">
        <v>348</v>
      </c>
      <c r="B186" s="48">
        <f>B187+B188+B189+B190+B191+B192</f>
        <v>705</v>
      </c>
      <c r="C186" s="48">
        <f>C187+C188+C189+C190+C191+C192</f>
        <v>760</v>
      </c>
      <c r="D186" s="48">
        <f>D187+D188+D189+D190+D191+D192</f>
        <v>814</v>
      </c>
      <c r="E186" s="48">
        <f>E187+E188+E189+E190+E191+E192</f>
        <v>870</v>
      </c>
      <c r="F186" s="45" t="s">
        <v>367</v>
      </c>
      <c r="G186" s="27">
        <f aca="true" t="shared" si="2" ref="G186:G200">C186+D186+E186</f>
        <v>2444</v>
      </c>
    </row>
    <row r="187" spans="1:7" ht="30">
      <c r="A187" s="84" t="s">
        <v>1219</v>
      </c>
      <c r="B187" s="44">
        <v>200</v>
      </c>
      <c r="C187" s="44">
        <v>200</v>
      </c>
      <c r="D187" s="44">
        <v>200</v>
      </c>
      <c r="E187" s="44">
        <v>200</v>
      </c>
      <c r="F187" s="45"/>
      <c r="G187" s="27">
        <f t="shared" si="2"/>
        <v>600</v>
      </c>
    </row>
    <row r="188" spans="1:7" ht="15">
      <c r="A188" s="84" t="s">
        <v>1642</v>
      </c>
      <c r="B188" s="44">
        <v>25</v>
      </c>
      <c r="C188" s="44">
        <v>25</v>
      </c>
      <c r="D188" s="44">
        <v>25</v>
      </c>
      <c r="E188" s="44">
        <v>25</v>
      </c>
      <c r="F188" s="45"/>
      <c r="G188" s="27">
        <f t="shared" si="2"/>
        <v>75</v>
      </c>
    </row>
    <row r="189" spans="1:7" ht="15">
      <c r="A189" s="84" t="s">
        <v>1220</v>
      </c>
      <c r="B189" s="44">
        <v>50</v>
      </c>
      <c r="C189" s="44">
        <v>50</v>
      </c>
      <c r="D189" s="44">
        <v>50</v>
      </c>
      <c r="E189" s="44">
        <v>50</v>
      </c>
      <c r="F189" s="45"/>
      <c r="G189" s="27">
        <f t="shared" si="2"/>
        <v>150</v>
      </c>
    </row>
    <row r="190" spans="1:7" ht="30">
      <c r="A190" s="84" t="s">
        <v>1221</v>
      </c>
      <c r="B190" s="44">
        <v>200</v>
      </c>
      <c r="C190" s="44">
        <v>200</v>
      </c>
      <c r="D190" s="44">
        <v>200</v>
      </c>
      <c r="E190" s="44">
        <v>200</v>
      </c>
      <c r="F190" s="45"/>
      <c r="G190" s="27">
        <f t="shared" si="2"/>
        <v>600</v>
      </c>
    </row>
    <row r="191" spans="1:7" ht="30">
      <c r="A191" s="84" t="s">
        <v>87</v>
      </c>
      <c r="B191" s="44">
        <v>130</v>
      </c>
      <c r="C191" s="44">
        <v>100</v>
      </c>
      <c r="D191" s="44">
        <v>100</v>
      </c>
      <c r="E191" s="44">
        <v>100</v>
      </c>
      <c r="F191" s="45"/>
      <c r="G191" s="27">
        <f t="shared" si="2"/>
        <v>300</v>
      </c>
    </row>
    <row r="192" spans="1:7" ht="75">
      <c r="A192" s="84" t="s">
        <v>1222</v>
      </c>
      <c r="B192" s="44">
        <v>100</v>
      </c>
      <c r="C192" s="44">
        <v>185</v>
      </c>
      <c r="D192" s="44">
        <v>239</v>
      </c>
      <c r="E192" s="44">
        <v>295</v>
      </c>
      <c r="F192" s="45"/>
      <c r="G192" s="27">
        <f t="shared" si="2"/>
        <v>719</v>
      </c>
    </row>
    <row r="193" spans="1:7" ht="30">
      <c r="A193" s="82" t="s">
        <v>349</v>
      </c>
      <c r="B193" s="48">
        <v>4249</v>
      </c>
      <c r="C193" s="48">
        <v>1229</v>
      </c>
      <c r="D193" s="48">
        <v>1316</v>
      </c>
      <c r="E193" s="48">
        <v>1406</v>
      </c>
      <c r="F193" s="45" t="s">
        <v>367</v>
      </c>
      <c r="G193" s="27">
        <f t="shared" si="2"/>
        <v>3951</v>
      </c>
    </row>
    <row r="194" spans="1:7" ht="45">
      <c r="A194" s="82" t="s">
        <v>132</v>
      </c>
      <c r="B194" s="48">
        <v>433</v>
      </c>
      <c r="C194" s="48">
        <v>467</v>
      </c>
      <c r="D194" s="48">
        <v>500</v>
      </c>
      <c r="E194" s="48">
        <v>534</v>
      </c>
      <c r="F194" s="45" t="s">
        <v>367</v>
      </c>
      <c r="G194" s="27">
        <f t="shared" si="2"/>
        <v>1501</v>
      </c>
    </row>
    <row r="195" spans="1:7" ht="30">
      <c r="A195" s="279" t="s">
        <v>1470</v>
      </c>
      <c r="B195" s="44">
        <v>433</v>
      </c>
      <c r="C195" s="44">
        <v>467</v>
      </c>
      <c r="D195" s="44">
        <v>500</v>
      </c>
      <c r="E195" s="44">
        <v>534</v>
      </c>
      <c r="F195" s="45"/>
      <c r="G195" s="27">
        <f t="shared" si="2"/>
        <v>1501</v>
      </c>
    </row>
    <row r="196" spans="1:7" ht="45">
      <c r="A196" s="82" t="s">
        <v>1096</v>
      </c>
      <c r="B196" s="48">
        <v>0</v>
      </c>
      <c r="C196" s="48">
        <v>22147</v>
      </c>
      <c r="D196" s="48">
        <v>0</v>
      </c>
      <c r="E196" s="48">
        <v>0</v>
      </c>
      <c r="F196" s="45" t="s">
        <v>1287</v>
      </c>
      <c r="G196" s="27">
        <f t="shared" si="2"/>
        <v>22147</v>
      </c>
    </row>
    <row r="197" spans="1:7" ht="60">
      <c r="A197" s="463" t="s">
        <v>1097</v>
      </c>
      <c r="B197" s="48">
        <v>0</v>
      </c>
      <c r="C197" s="48">
        <v>1900</v>
      </c>
      <c r="D197" s="48">
        <v>0</v>
      </c>
      <c r="E197" s="48">
        <v>0</v>
      </c>
      <c r="F197" s="45" t="s">
        <v>367</v>
      </c>
      <c r="G197" s="27">
        <f t="shared" si="2"/>
        <v>1900</v>
      </c>
    </row>
    <row r="198" spans="1:7" ht="15.75">
      <c r="A198" s="87" t="s">
        <v>90</v>
      </c>
      <c r="B198" s="49">
        <f>B175+B182</f>
        <v>241706</v>
      </c>
      <c r="C198" s="49">
        <f>C175+C182</f>
        <v>52168.4</v>
      </c>
      <c r="D198" s="49">
        <f>D175+D182</f>
        <v>2630</v>
      </c>
      <c r="E198" s="49">
        <f>E175+E182</f>
        <v>2810</v>
      </c>
      <c r="F198" s="50"/>
      <c r="G198" s="27">
        <f t="shared" si="2"/>
        <v>57608.4</v>
      </c>
    </row>
    <row r="199" spans="1:7" ht="15.75">
      <c r="A199" s="88"/>
      <c r="B199" s="53"/>
      <c r="C199" s="44"/>
      <c r="D199" s="44"/>
      <c r="E199" s="44"/>
      <c r="F199" s="45"/>
      <c r="G199" s="27">
        <f t="shared" si="2"/>
        <v>0</v>
      </c>
    </row>
    <row r="200" spans="1:7" ht="30.75">
      <c r="A200" s="89" t="s">
        <v>898</v>
      </c>
      <c r="B200" s="44"/>
      <c r="C200" s="44"/>
      <c r="D200" s="44"/>
      <c r="E200" s="44"/>
      <c r="F200" s="45"/>
      <c r="G200" s="27">
        <f t="shared" si="2"/>
        <v>0</v>
      </c>
    </row>
    <row r="201" spans="1:7" ht="15">
      <c r="A201" s="75" t="s">
        <v>1062</v>
      </c>
      <c r="B201" s="44"/>
      <c r="C201" s="44"/>
      <c r="D201" s="44"/>
      <c r="E201" s="44"/>
      <c r="F201" s="45"/>
      <c r="G201" s="27"/>
    </row>
    <row r="202" spans="1:7" ht="15.75">
      <c r="A202" s="73" t="s">
        <v>1063</v>
      </c>
      <c r="B202" s="46">
        <v>0</v>
      </c>
      <c r="C202" s="46">
        <v>0</v>
      </c>
      <c r="D202" s="46">
        <v>0</v>
      </c>
      <c r="E202" s="46">
        <v>0</v>
      </c>
      <c r="F202" s="52"/>
      <c r="G202" s="27">
        <f>C202+D202+E202</f>
        <v>0</v>
      </c>
    </row>
    <row r="203" spans="1:7" ht="15.75">
      <c r="A203" s="73" t="s">
        <v>89</v>
      </c>
      <c r="B203" s="46">
        <v>0</v>
      </c>
      <c r="C203" s="46">
        <v>0</v>
      </c>
      <c r="D203" s="46">
        <v>0</v>
      </c>
      <c r="E203" s="46">
        <v>0</v>
      </c>
      <c r="F203" s="52"/>
      <c r="G203" s="27">
        <f>C203+D203+E203</f>
        <v>0</v>
      </c>
    </row>
    <row r="204" spans="1:7" ht="15.75">
      <c r="A204" s="90" t="s">
        <v>1065</v>
      </c>
      <c r="B204" s="46">
        <f aca="true" t="shared" si="3" ref="B204:G204">B206+B207</f>
        <v>123775</v>
      </c>
      <c r="C204" s="46">
        <f t="shared" si="3"/>
        <v>363304</v>
      </c>
      <c r="D204" s="46">
        <f t="shared" si="3"/>
        <v>395751</v>
      </c>
      <c r="E204" s="46">
        <f t="shared" si="3"/>
        <v>422473</v>
      </c>
      <c r="F204" s="46"/>
      <c r="G204" s="46">
        <f t="shared" si="3"/>
        <v>1181528</v>
      </c>
    </row>
    <row r="205" spans="1:7" ht="15">
      <c r="A205" s="74" t="s">
        <v>1795</v>
      </c>
      <c r="B205" s="44"/>
      <c r="C205" s="44"/>
      <c r="D205" s="44"/>
      <c r="E205" s="44"/>
      <c r="F205" s="45"/>
      <c r="G205" s="27"/>
    </row>
    <row r="206" spans="1:7" ht="45">
      <c r="A206" s="82" t="s">
        <v>323</v>
      </c>
      <c r="B206" s="44">
        <v>9366</v>
      </c>
      <c r="C206" s="44">
        <v>10690</v>
      </c>
      <c r="D206" s="44">
        <v>10803</v>
      </c>
      <c r="E206" s="44">
        <v>11538</v>
      </c>
      <c r="F206" s="45" t="s">
        <v>367</v>
      </c>
      <c r="G206" s="27">
        <f aca="true" t="shared" si="4" ref="G206:G216">C206+D206+E206</f>
        <v>33031</v>
      </c>
    </row>
    <row r="207" spans="1:7" ht="45">
      <c r="A207" s="82" t="s">
        <v>342</v>
      </c>
      <c r="B207" s="44">
        <f>B208+B209</f>
        <v>114409</v>
      </c>
      <c r="C207" s="44">
        <f>C208+C209</f>
        <v>352614</v>
      </c>
      <c r="D207" s="44">
        <f>D208+D209</f>
        <v>384948</v>
      </c>
      <c r="E207" s="44">
        <f>E208+E209</f>
        <v>410935</v>
      </c>
      <c r="F207" s="44"/>
      <c r="G207" s="44">
        <f>G208+G209</f>
        <v>1148497</v>
      </c>
    </row>
    <row r="208" spans="1:7" ht="30">
      <c r="A208" s="84" t="s">
        <v>1551</v>
      </c>
      <c r="B208" s="44">
        <v>8402</v>
      </c>
      <c r="C208" s="44">
        <v>9151</v>
      </c>
      <c r="D208" s="44">
        <v>10151</v>
      </c>
      <c r="E208" s="44">
        <v>10841</v>
      </c>
      <c r="F208" s="45" t="s">
        <v>367</v>
      </c>
      <c r="G208" s="27">
        <f t="shared" si="4"/>
        <v>30143</v>
      </c>
    </row>
    <row r="209" spans="1:7" ht="30">
      <c r="A209" s="85" t="s">
        <v>1550</v>
      </c>
      <c r="B209" s="44">
        <v>106007</v>
      </c>
      <c r="C209" s="44">
        <v>343463</v>
      </c>
      <c r="D209" s="44">
        <v>374797</v>
      </c>
      <c r="E209" s="44">
        <v>400094</v>
      </c>
      <c r="F209" s="45" t="s">
        <v>1287</v>
      </c>
      <c r="G209" s="27">
        <f t="shared" si="4"/>
        <v>1118354</v>
      </c>
    </row>
    <row r="210" spans="1:7" ht="15.75">
      <c r="A210" s="87" t="s">
        <v>1523</v>
      </c>
      <c r="B210" s="49">
        <f>B204</f>
        <v>123775</v>
      </c>
      <c r="C210" s="49">
        <f>C204</f>
        <v>363304</v>
      </c>
      <c r="D210" s="49">
        <f>D204</f>
        <v>395751</v>
      </c>
      <c r="E210" s="49">
        <f>E204</f>
        <v>422473</v>
      </c>
      <c r="F210" s="50"/>
      <c r="G210" s="27">
        <f t="shared" si="4"/>
        <v>1181528</v>
      </c>
    </row>
    <row r="211" spans="1:7" ht="15.75">
      <c r="A211" s="91"/>
      <c r="B211" s="51"/>
      <c r="C211" s="51"/>
      <c r="D211" s="51"/>
      <c r="E211" s="51"/>
      <c r="F211" s="30"/>
      <c r="G211" s="27">
        <f t="shared" si="4"/>
        <v>0</v>
      </c>
    </row>
    <row r="212" spans="1:7" ht="31.5">
      <c r="A212" s="89" t="s">
        <v>346</v>
      </c>
      <c r="B212" s="51"/>
      <c r="C212" s="51"/>
      <c r="D212" s="51"/>
      <c r="E212" s="51"/>
      <c r="F212" s="30"/>
      <c r="G212" s="27">
        <f t="shared" si="4"/>
        <v>0</v>
      </c>
    </row>
    <row r="213" spans="1:7" ht="15.75">
      <c r="A213" s="75" t="s">
        <v>1062</v>
      </c>
      <c r="B213" s="51"/>
      <c r="C213" s="51"/>
      <c r="D213" s="51"/>
      <c r="E213" s="51"/>
      <c r="F213" s="30"/>
      <c r="G213" s="27">
        <f t="shared" si="4"/>
        <v>0</v>
      </c>
    </row>
    <row r="214" spans="1:7" ht="15.75">
      <c r="A214" s="73" t="s">
        <v>1063</v>
      </c>
      <c r="B214" s="46">
        <v>0</v>
      </c>
      <c r="C214" s="46">
        <v>0</v>
      </c>
      <c r="D214" s="46">
        <v>0</v>
      </c>
      <c r="E214" s="46">
        <v>0</v>
      </c>
      <c r="F214" s="47"/>
      <c r="G214" s="27">
        <f t="shared" si="4"/>
        <v>0</v>
      </c>
    </row>
    <row r="215" spans="1:7" ht="15.75">
      <c r="A215" s="73" t="s">
        <v>89</v>
      </c>
      <c r="B215" s="46">
        <v>0</v>
      </c>
      <c r="C215" s="46">
        <v>0</v>
      </c>
      <c r="D215" s="46">
        <v>0</v>
      </c>
      <c r="E215" s="46">
        <v>0</v>
      </c>
      <c r="F215" s="47"/>
      <c r="G215" s="27">
        <f t="shared" si="4"/>
        <v>0</v>
      </c>
    </row>
    <row r="216" spans="1:7" ht="15.75">
      <c r="A216" s="90" t="s">
        <v>1065</v>
      </c>
      <c r="B216" s="46">
        <f>B218+B219</f>
        <v>144671</v>
      </c>
      <c r="C216" s="46">
        <f>C218+C219</f>
        <v>182125</v>
      </c>
      <c r="D216" s="46">
        <f>D218+D219</f>
        <v>192325</v>
      </c>
      <c r="E216" s="46">
        <f>E218+E219</f>
        <v>202238</v>
      </c>
      <c r="F216" s="47"/>
      <c r="G216" s="27">
        <f t="shared" si="4"/>
        <v>576688</v>
      </c>
    </row>
    <row r="217" spans="1:7" ht="15.75">
      <c r="A217" s="74" t="s">
        <v>1795</v>
      </c>
      <c r="B217" s="51"/>
      <c r="C217" s="51"/>
      <c r="D217" s="51"/>
      <c r="E217" s="51"/>
      <c r="F217" s="30"/>
      <c r="G217" s="27"/>
    </row>
    <row r="218" spans="1:7" ht="45">
      <c r="A218" s="92" t="s">
        <v>343</v>
      </c>
      <c r="B218" s="60">
        <v>80653</v>
      </c>
      <c r="C218" s="60">
        <v>92214</v>
      </c>
      <c r="D218" s="48">
        <v>96689</v>
      </c>
      <c r="E218" s="48">
        <v>102180</v>
      </c>
      <c r="F218" s="63" t="s">
        <v>1287</v>
      </c>
      <c r="G218" s="27">
        <f>C218+D218+E218</f>
        <v>291083</v>
      </c>
    </row>
    <row r="219" spans="1:7" ht="45">
      <c r="A219" s="82" t="s">
        <v>344</v>
      </c>
      <c r="B219" s="48">
        <v>64018</v>
      </c>
      <c r="C219" s="48">
        <v>89911</v>
      </c>
      <c r="D219" s="48">
        <v>95636</v>
      </c>
      <c r="E219" s="48">
        <v>100058</v>
      </c>
      <c r="F219" s="63" t="s">
        <v>1287</v>
      </c>
      <c r="G219" s="27">
        <f>C219+D219+E219</f>
        <v>285605</v>
      </c>
    </row>
    <row r="220" spans="1:7" ht="15.75">
      <c r="A220" s="93" t="s">
        <v>345</v>
      </c>
      <c r="B220" s="64">
        <f>B216</f>
        <v>144671</v>
      </c>
      <c r="C220" s="64">
        <f>C216</f>
        <v>182125</v>
      </c>
      <c r="D220" s="64">
        <f>D216</f>
        <v>192325</v>
      </c>
      <c r="E220" s="64">
        <f>E216</f>
        <v>202238</v>
      </c>
      <c r="F220" s="50"/>
      <c r="G220" s="27">
        <f>C220+D220+E220</f>
        <v>576688</v>
      </c>
    </row>
    <row r="221" spans="1:7" ht="31.5">
      <c r="A221" s="94" t="s">
        <v>50</v>
      </c>
      <c r="B221" s="54">
        <f>B161+B198+B210+B220+B171</f>
        <v>5444890.600000001</v>
      </c>
      <c r="C221" s="54">
        <f>C161+C198+C210+C220+C171</f>
        <v>5980602</v>
      </c>
      <c r="D221" s="54">
        <f>D161+D198+D210+D220+D171</f>
        <v>4745790</v>
      </c>
      <c r="E221" s="54">
        <f>E161+E198+E210+E220+E171</f>
        <v>4941412</v>
      </c>
      <c r="F221" s="65"/>
      <c r="G221" s="27">
        <f>C221+D221+E221</f>
        <v>15667804</v>
      </c>
    </row>
    <row r="222" spans="1:7" ht="15.75">
      <c r="A222" s="30"/>
      <c r="B222" s="51"/>
      <c r="C222" s="51"/>
      <c r="D222" s="51"/>
      <c r="E222" s="51"/>
      <c r="F222" s="63"/>
      <c r="G222" s="27"/>
    </row>
    <row r="223" spans="1:7" ht="15">
      <c r="A223" s="579" t="s">
        <v>51</v>
      </c>
      <c r="B223" s="580"/>
      <c r="C223" s="580"/>
      <c r="D223" s="580"/>
      <c r="E223" s="580"/>
      <c r="F223" s="581"/>
      <c r="G223" s="27"/>
    </row>
    <row r="224" spans="1:7" ht="15.75">
      <c r="A224" s="576" t="s">
        <v>1521</v>
      </c>
      <c r="B224" s="577"/>
      <c r="C224" s="577"/>
      <c r="D224" s="577"/>
      <c r="E224" s="577"/>
      <c r="F224" s="578"/>
      <c r="G224" s="27"/>
    </row>
    <row r="225" spans="1:7" ht="15.75">
      <c r="A225" s="73" t="s">
        <v>52</v>
      </c>
      <c r="B225" s="47">
        <f>B226+B227+B228</f>
        <v>907119.8</v>
      </c>
      <c r="C225" s="66">
        <f>C226+C227+C228</f>
        <v>1102603.1</v>
      </c>
      <c r="D225" s="47">
        <f>D226+D227+D228</f>
        <v>933422</v>
      </c>
      <c r="E225" s="47">
        <f>E226+E227+E228</f>
        <v>1013388.0120000001</v>
      </c>
      <c r="F225" s="47"/>
      <c r="G225" s="27">
        <f>C225+D225+E225</f>
        <v>3049413.112</v>
      </c>
    </row>
    <row r="226" spans="1:7" ht="15.75">
      <c r="A226" s="73" t="s">
        <v>1063</v>
      </c>
      <c r="B226" s="47">
        <f>B232+B253</f>
        <v>97000</v>
      </c>
      <c r="C226" s="66">
        <f>C232+C253</f>
        <v>199922.2</v>
      </c>
      <c r="D226" s="47">
        <f>D232+D253</f>
        <v>0</v>
      </c>
      <c r="E226" s="47">
        <f>E232+E253</f>
        <v>0</v>
      </c>
      <c r="F226" s="47"/>
      <c r="G226" s="27">
        <f>C226+D226+E226</f>
        <v>199922.2</v>
      </c>
    </row>
    <row r="227" spans="1:7" ht="15.75">
      <c r="A227" s="73" t="s">
        <v>1064</v>
      </c>
      <c r="B227" s="47">
        <f>B233+B264</f>
        <v>0</v>
      </c>
      <c r="C227" s="66">
        <f>C233+C264</f>
        <v>0</v>
      </c>
      <c r="D227" s="47">
        <f>D233+D264</f>
        <v>0</v>
      </c>
      <c r="E227" s="47">
        <f>E233+E264</f>
        <v>0</v>
      </c>
      <c r="F227" s="47"/>
      <c r="G227" s="27">
        <f>C227+D227+E227</f>
        <v>0</v>
      </c>
    </row>
    <row r="228" spans="1:7" ht="15.75">
      <c r="A228" s="165" t="s">
        <v>1065</v>
      </c>
      <c r="B228" s="174">
        <f>B234+B265+B306</f>
        <v>810119.8</v>
      </c>
      <c r="C228" s="174">
        <f>C234+C265+C306</f>
        <v>902680.9</v>
      </c>
      <c r="D228" s="174">
        <f>D234+D265+D306</f>
        <v>933422</v>
      </c>
      <c r="E228" s="174">
        <f>E234+E265+E306</f>
        <v>1013388.0120000001</v>
      </c>
      <c r="F228" s="174"/>
      <c r="G228" s="168">
        <f>C228+D228+E228</f>
        <v>2849490.912</v>
      </c>
    </row>
    <row r="229" spans="1:7" s="173" customFormat="1" ht="15.75">
      <c r="A229" s="74" t="s">
        <v>468</v>
      </c>
      <c r="B229" s="30"/>
      <c r="C229" s="30"/>
      <c r="D229" s="30"/>
      <c r="E229" s="30"/>
      <c r="F229" s="30"/>
      <c r="G229" s="27"/>
    </row>
    <row r="230" spans="1:7" ht="47.25">
      <c r="A230" s="169" t="s">
        <v>1856</v>
      </c>
      <c r="B230" s="170"/>
      <c r="C230" s="170"/>
      <c r="D230" s="170"/>
      <c r="E230" s="170"/>
      <c r="F230" s="171"/>
      <c r="G230" s="172"/>
    </row>
    <row r="231" spans="1:7" ht="15">
      <c r="A231" s="75" t="s">
        <v>1062</v>
      </c>
      <c r="B231" s="44"/>
      <c r="C231" s="44"/>
      <c r="D231" s="44"/>
      <c r="E231" s="44"/>
      <c r="F231" s="45"/>
      <c r="G231" s="27"/>
    </row>
    <row r="232" spans="1:7" ht="15.75">
      <c r="A232" s="73" t="s">
        <v>1063</v>
      </c>
      <c r="B232" s="46">
        <v>0</v>
      </c>
      <c r="C232" s="46">
        <v>0</v>
      </c>
      <c r="D232" s="46">
        <v>0</v>
      </c>
      <c r="E232" s="46">
        <v>0</v>
      </c>
      <c r="F232" s="52"/>
      <c r="G232" s="27">
        <f>C232+D232+E232</f>
        <v>0</v>
      </c>
    </row>
    <row r="233" spans="1:7" ht="15.75">
      <c r="A233" s="73" t="s">
        <v>89</v>
      </c>
      <c r="B233" s="46">
        <v>0</v>
      </c>
      <c r="C233" s="46">
        <v>0</v>
      </c>
      <c r="D233" s="46">
        <v>0</v>
      </c>
      <c r="E233" s="46">
        <v>0</v>
      </c>
      <c r="F233" s="52"/>
      <c r="G233" s="27">
        <f>C233+D233+E233</f>
        <v>0</v>
      </c>
    </row>
    <row r="234" spans="1:7" ht="15.75">
      <c r="A234" s="73" t="s">
        <v>1065</v>
      </c>
      <c r="B234" s="46">
        <f>B236+B239+B242+B245+B246</f>
        <v>596928.8</v>
      </c>
      <c r="C234" s="46">
        <f>C236+C239+C242+C245+C246+C247+C248</f>
        <v>722066.9</v>
      </c>
      <c r="D234" s="46">
        <f>D236+D239+D242+D245+D246</f>
        <v>728211</v>
      </c>
      <c r="E234" s="46">
        <f>E236+E239+E242+E245+E246</f>
        <v>782277.0120000001</v>
      </c>
      <c r="F234" s="52"/>
      <c r="G234" s="27">
        <f>C234+D234+E234</f>
        <v>2232554.912</v>
      </c>
    </row>
    <row r="235" spans="1:7" ht="15">
      <c r="A235" s="74" t="s">
        <v>1795</v>
      </c>
      <c r="B235" s="44"/>
      <c r="C235" s="44"/>
      <c r="D235" s="44"/>
      <c r="E235" s="44"/>
      <c r="F235" s="45"/>
      <c r="G235" s="27"/>
    </row>
    <row r="236" spans="1:7" ht="60">
      <c r="A236" s="82" t="s">
        <v>1127</v>
      </c>
      <c r="B236" s="48">
        <f>B237+B238</f>
        <v>569464.8</v>
      </c>
      <c r="C236" s="48">
        <f>C237+C238</f>
        <v>464913.9</v>
      </c>
      <c r="D236" s="48">
        <f>D237+D238</f>
        <v>457165</v>
      </c>
      <c r="E236" s="48">
        <f>E237+E238</f>
        <v>491859</v>
      </c>
      <c r="F236" s="45" t="s">
        <v>447</v>
      </c>
      <c r="G236" s="27">
        <f aca="true" t="shared" si="5" ref="G236:G250">C236+D236+E236</f>
        <v>1413937.9</v>
      </c>
    </row>
    <row r="237" spans="1:7" ht="30">
      <c r="A237" s="84" t="s">
        <v>139</v>
      </c>
      <c r="B237" s="44">
        <v>541982.8</v>
      </c>
      <c r="C237" s="44">
        <v>431604.9</v>
      </c>
      <c r="D237" s="44">
        <v>421311</v>
      </c>
      <c r="E237" s="44">
        <v>453264</v>
      </c>
      <c r="F237" s="45"/>
      <c r="G237" s="27">
        <f t="shared" si="5"/>
        <v>1306179.9</v>
      </c>
    </row>
    <row r="238" spans="1:7" ht="30">
      <c r="A238" s="84" t="s">
        <v>1524</v>
      </c>
      <c r="B238" s="44">
        <v>27482</v>
      </c>
      <c r="C238" s="44">
        <v>33309</v>
      </c>
      <c r="D238" s="44">
        <v>35854</v>
      </c>
      <c r="E238" s="44">
        <v>38595</v>
      </c>
      <c r="F238" s="45"/>
      <c r="G238" s="27">
        <f t="shared" si="5"/>
        <v>107758</v>
      </c>
    </row>
    <row r="239" spans="1:7" ht="45">
      <c r="A239" s="95" t="s">
        <v>5</v>
      </c>
      <c r="B239" s="48">
        <f>B240+B241</f>
        <v>15800</v>
      </c>
      <c r="C239" s="48">
        <f>C240+C241</f>
        <v>11250</v>
      </c>
      <c r="D239" s="48">
        <f>D240+D241</f>
        <v>8250</v>
      </c>
      <c r="E239" s="48">
        <f>E240+E241</f>
        <v>7800</v>
      </c>
      <c r="F239" s="45" t="s">
        <v>448</v>
      </c>
      <c r="G239" s="27">
        <f t="shared" si="5"/>
        <v>27300</v>
      </c>
    </row>
    <row r="240" spans="1:7" ht="30">
      <c r="A240" s="96" t="s">
        <v>1234</v>
      </c>
      <c r="B240" s="44">
        <v>8000</v>
      </c>
      <c r="C240" s="44">
        <v>3450</v>
      </c>
      <c r="D240" s="44">
        <v>450</v>
      </c>
      <c r="E240" s="44">
        <v>0</v>
      </c>
      <c r="F240" s="45"/>
      <c r="G240" s="27">
        <f t="shared" si="5"/>
        <v>3900</v>
      </c>
    </row>
    <row r="241" spans="1:7" ht="30">
      <c r="A241" s="96" t="s">
        <v>1235</v>
      </c>
      <c r="B241" s="44">
        <v>7800</v>
      </c>
      <c r="C241" s="44">
        <v>7800</v>
      </c>
      <c r="D241" s="44">
        <v>7800</v>
      </c>
      <c r="E241" s="44">
        <v>7800</v>
      </c>
      <c r="F241" s="45"/>
      <c r="G241" s="27">
        <f t="shared" si="5"/>
        <v>23400</v>
      </c>
    </row>
    <row r="242" spans="1:7" ht="60">
      <c r="A242" s="97" t="s">
        <v>491</v>
      </c>
      <c r="B242" s="48">
        <f>B243+B244</f>
        <v>3000</v>
      </c>
      <c r="C242" s="48">
        <f>C243+C244</f>
        <v>236348</v>
      </c>
      <c r="D242" s="48">
        <f>D243+D244</f>
        <v>252802</v>
      </c>
      <c r="E242" s="48">
        <f>E243+E244</f>
        <v>271945.01200000005</v>
      </c>
      <c r="F242" s="45" t="s">
        <v>447</v>
      </c>
      <c r="G242" s="27">
        <f t="shared" si="5"/>
        <v>761095.0120000001</v>
      </c>
    </row>
    <row r="243" spans="1:7" ht="15">
      <c r="A243" s="98" t="s">
        <v>492</v>
      </c>
      <c r="B243" s="44">
        <v>3000</v>
      </c>
      <c r="C243" s="44">
        <v>1680</v>
      </c>
      <c r="D243" s="44">
        <v>65</v>
      </c>
      <c r="E243" s="44">
        <v>0</v>
      </c>
      <c r="F243" s="45"/>
      <c r="G243" s="27">
        <f t="shared" si="5"/>
        <v>1745</v>
      </c>
    </row>
    <row r="244" spans="1:7" ht="45">
      <c r="A244" s="98" t="s">
        <v>1168</v>
      </c>
      <c r="B244" s="44">
        <v>0</v>
      </c>
      <c r="C244" s="44">
        <v>234668</v>
      </c>
      <c r="D244" s="44">
        <v>252737</v>
      </c>
      <c r="E244" s="44">
        <f>D244*1.076</f>
        <v>271945.01200000005</v>
      </c>
      <c r="F244" s="45"/>
      <c r="G244" s="27">
        <f t="shared" si="5"/>
        <v>759350.0120000001</v>
      </c>
    </row>
    <row r="245" spans="1:7" ht="45">
      <c r="A245" s="97" t="s">
        <v>485</v>
      </c>
      <c r="B245" s="48">
        <v>6980</v>
      </c>
      <c r="C245" s="48">
        <v>7518</v>
      </c>
      <c r="D245" s="48">
        <v>8051</v>
      </c>
      <c r="E245" s="48">
        <v>8598</v>
      </c>
      <c r="F245" s="45" t="s">
        <v>449</v>
      </c>
      <c r="G245" s="27">
        <f t="shared" si="5"/>
        <v>24167</v>
      </c>
    </row>
    <row r="246" spans="1:7" ht="45">
      <c r="A246" s="97" t="s">
        <v>493</v>
      </c>
      <c r="B246" s="48">
        <v>1684</v>
      </c>
      <c r="C246" s="48">
        <v>1813</v>
      </c>
      <c r="D246" s="48">
        <v>1943</v>
      </c>
      <c r="E246" s="48">
        <v>2075</v>
      </c>
      <c r="F246" s="45" t="s">
        <v>449</v>
      </c>
      <c r="G246" s="27">
        <f t="shared" si="5"/>
        <v>5831</v>
      </c>
    </row>
    <row r="247" spans="1:7" ht="60">
      <c r="A247" s="97" t="s">
        <v>1098</v>
      </c>
      <c r="B247" s="48">
        <v>0</v>
      </c>
      <c r="C247" s="48">
        <v>124</v>
      </c>
      <c r="D247" s="48">
        <v>0</v>
      </c>
      <c r="E247" s="48">
        <v>0</v>
      </c>
      <c r="F247" s="45" t="s">
        <v>1100</v>
      </c>
      <c r="G247" s="27">
        <f t="shared" si="5"/>
        <v>124</v>
      </c>
    </row>
    <row r="248" spans="1:7" ht="45">
      <c r="A248" s="97" t="s">
        <v>1099</v>
      </c>
      <c r="B248" s="48">
        <v>0</v>
      </c>
      <c r="C248" s="48">
        <v>100</v>
      </c>
      <c r="D248" s="48">
        <v>0</v>
      </c>
      <c r="E248" s="48">
        <v>0</v>
      </c>
      <c r="F248" s="45" t="s">
        <v>1101</v>
      </c>
      <c r="G248" s="27">
        <f t="shared" si="5"/>
        <v>100</v>
      </c>
    </row>
    <row r="249" spans="1:7" ht="15.75">
      <c r="A249" s="99" t="s">
        <v>508</v>
      </c>
      <c r="B249" s="49">
        <f>B232+B234</f>
        <v>596928.8</v>
      </c>
      <c r="C249" s="49">
        <f>C232+C234</f>
        <v>722066.9</v>
      </c>
      <c r="D249" s="49">
        <f>D232+D234</f>
        <v>728211</v>
      </c>
      <c r="E249" s="49">
        <f>E232+E234</f>
        <v>782277.0120000001</v>
      </c>
      <c r="F249" s="50"/>
      <c r="G249" s="27">
        <f t="shared" si="5"/>
        <v>2232554.912</v>
      </c>
    </row>
    <row r="250" spans="1:7" ht="15.75">
      <c r="A250" s="100"/>
      <c r="B250" s="44"/>
      <c r="C250" s="44"/>
      <c r="D250" s="44"/>
      <c r="E250" s="44"/>
      <c r="F250" s="45"/>
      <c r="G250" s="27">
        <f t="shared" si="5"/>
        <v>0</v>
      </c>
    </row>
    <row r="251" spans="1:7" ht="60.75">
      <c r="A251" s="89" t="s">
        <v>450</v>
      </c>
      <c r="B251" s="44"/>
      <c r="C251" s="44"/>
      <c r="D251" s="44"/>
      <c r="E251" s="44"/>
      <c r="F251" s="45"/>
      <c r="G251" s="27"/>
    </row>
    <row r="252" spans="1:7" ht="15">
      <c r="A252" s="75" t="s">
        <v>1062</v>
      </c>
      <c r="B252" s="44"/>
      <c r="C252" s="44"/>
      <c r="D252" s="44"/>
      <c r="E252" s="44"/>
      <c r="F252" s="45"/>
      <c r="G252" s="27"/>
    </row>
    <row r="253" spans="1:7" ht="15.75">
      <c r="A253" s="73" t="s">
        <v>1063</v>
      </c>
      <c r="B253" s="46">
        <f>B255</f>
        <v>97000</v>
      </c>
      <c r="C253" s="46">
        <f>C255</f>
        <v>199922.2</v>
      </c>
      <c r="D253" s="46">
        <f>D255</f>
        <v>0</v>
      </c>
      <c r="E253" s="46">
        <f>E255</f>
        <v>0</v>
      </c>
      <c r="F253" s="52"/>
      <c r="G253" s="27">
        <f>C253+D253+E253</f>
        <v>199922.2</v>
      </c>
    </row>
    <row r="254" spans="1:7" ht="15">
      <c r="A254" s="74" t="s">
        <v>1795</v>
      </c>
      <c r="B254" s="44"/>
      <c r="C254" s="44"/>
      <c r="D254" s="44"/>
      <c r="E254" s="44"/>
      <c r="F254" s="45"/>
      <c r="G254" s="27"/>
    </row>
    <row r="255" spans="1:7" ht="30">
      <c r="A255" s="79" t="s">
        <v>1904</v>
      </c>
      <c r="B255" s="60">
        <v>97000</v>
      </c>
      <c r="C255" s="60">
        <f>C256+C257+C258+C259+C260+C261+C262+C263</f>
        <v>199922.2</v>
      </c>
      <c r="D255" s="60">
        <f>D256</f>
        <v>0</v>
      </c>
      <c r="E255" s="60">
        <f>E256</f>
        <v>0</v>
      </c>
      <c r="F255" s="45" t="s">
        <v>1288</v>
      </c>
      <c r="G255" s="27">
        <f aca="true" t="shared" si="6" ref="G255:G311">C255+D255+E255</f>
        <v>199922.2</v>
      </c>
    </row>
    <row r="256" spans="1:7" ht="30">
      <c r="A256" s="465" t="s">
        <v>1102</v>
      </c>
      <c r="B256" s="58"/>
      <c r="C256" s="466">
        <v>2500</v>
      </c>
      <c r="D256" s="58"/>
      <c r="E256" s="58"/>
      <c r="F256" s="45"/>
      <c r="G256" s="27"/>
    </row>
    <row r="257" spans="1:7" ht="30">
      <c r="A257" s="465" t="s">
        <v>1103</v>
      </c>
      <c r="B257" s="58"/>
      <c r="C257" s="466">
        <v>590</v>
      </c>
      <c r="D257" s="58"/>
      <c r="E257" s="58"/>
      <c r="F257" s="45"/>
      <c r="G257" s="27"/>
    </row>
    <row r="258" spans="1:7" ht="30">
      <c r="A258" s="465" t="s">
        <v>1104</v>
      </c>
      <c r="B258" s="58"/>
      <c r="C258" s="466">
        <v>600</v>
      </c>
      <c r="D258" s="58"/>
      <c r="E258" s="58"/>
      <c r="F258" s="45"/>
      <c r="G258" s="27"/>
    </row>
    <row r="259" spans="1:7" ht="30">
      <c r="A259" s="465" t="s">
        <v>1105</v>
      </c>
      <c r="B259" s="58"/>
      <c r="C259" s="466">
        <v>4000</v>
      </c>
      <c r="D259" s="58"/>
      <c r="E259" s="58"/>
      <c r="F259" s="45"/>
      <c r="G259" s="27"/>
    </row>
    <row r="260" spans="1:7" ht="30">
      <c r="A260" s="465" t="s">
        <v>1106</v>
      </c>
      <c r="B260" s="58"/>
      <c r="C260" s="466">
        <v>182282.2</v>
      </c>
      <c r="D260" s="58"/>
      <c r="E260" s="58"/>
      <c r="F260" s="45"/>
      <c r="G260" s="27"/>
    </row>
    <row r="261" spans="1:7" ht="30">
      <c r="A261" s="465" t="s">
        <v>1107</v>
      </c>
      <c r="B261" s="58"/>
      <c r="C261" s="466">
        <v>2700</v>
      </c>
      <c r="D261" s="58"/>
      <c r="E261" s="58"/>
      <c r="F261" s="45"/>
      <c r="G261" s="27"/>
    </row>
    <row r="262" spans="1:7" ht="30">
      <c r="A262" s="465" t="s">
        <v>1108</v>
      </c>
      <c r="B262" s="58"/>
      <c r="C262" s="466">
        <v>6000</v>
      </c>
      <c r="D262" s="58"/>
      <c r="E262" s="58"/>
      <c r="F262" s="45"/>
      <c r="G262" s="27"/>
    </row>
    <row r="263" spans="1:7" ht="30">
      <c r="A263" s="465" t="s">
        <v>1109</v>
      </c>
      <c r="B263" s="58"/>
      <c r="C263" s="466">
        <v>1250</v>
      </c>
      <c r="D263" s="58"/>
      <c r="E263" s="58"/>
      <c r="F263" s="45"/>
      <c r="G263" s="27"/>
    </row>
    <row r="264" spans="1:7" ht="15.75">
      <c r="A264" s="73" t="s">
        <v>1064</v>
      </c>
      <c r="B264" s="67">
        <v>0</v>
      </c>
      <c r="C264" s="67">
        <v>0</v>
      </c>
      <c r="D264" s="67">
        <v>0</v>
      </c>
      <c r="E264" s="67">
        <v>0</v>
      </c>
      <c r="F264" s="52"/>
      <c r="G264" s="27">
        <f t="shared" si="6"/>
        <v>0</v>
      </c>
    </row>
    <row r="265" spans="1:7" ht="15.75">
      <c r="A265" s="73" t="s">
        <v>1065</v>
      </c>
      <c r="B265" s="67">
        <f>B267+B268+B275+B282+B283+B297+B298+B299</f>
        <v>213191</v>
      </c>
      <c r="C265" s="67">
        <f>C267+C268+C275+C282+C283+C297+C298+C299+C300</f>
        <v>180121</v>
      </c>
      <c r="D265" s="67">
        <f>D267+D268+D275+D282+D283+D297+D298+D299</f>
        <v>204683</v>
      </c>
      <c r="E265" s="67">
        <f>E267+E268+E275+E282+E283+E297+E298+E299</f>
        <v>230547</v>
      </c>
      <c r="F265" s="52"/>
      <c r="G265" s="27">
        <f t="shared" si="6"/>
        <v>615351</v>
      </c>
    </row>
    <row r="266" spans="1:7" ht="15">
      <c r="A266" s="74" t="s">
        <v>1795</v>
      </c>
      <c r="B266" s="44"/>
      <c r="C266" s="44"/>
      <c r="D266" s="48"/>
      <c r="E266" s="48"/>
      <c r="F266" s="45"/>
      <c r="G266" s="27">
        <f t="shared" si="6"/>
        <v>0</v>
      </c>
    </row>
    <row r="267" spans="1:7" ht="60">
      <c r="A267" s="82" t="s">
        <v>1269</v>
      </c>
      <c r="B267" s="48">
        <v>0</v>
      </c>
      <c r="C267" s="48">
        <v>98445</v>
      </c>
      <c r="D267" s="48">
        <v>106025</v>
      </c>
      <c r="E267" s="48">
        <v>114083</v>
      </c>
      <c r="F267" s="45" t="s">
        <v>1195</v>
      </c>
      <c r="G267" s="27"/>
    </row>
    <row r="268" spans="1:7" ht="60">
      <c r="A268" s="82" t="s">
        <v>451</v>
      </c>
      <c r="B268" s="48">
        <f>B269+B270+B271+B272+B273+B274</f>
        <v>40948</v>
      </c>
      <c r="C268" s="48">
        <f>C269+C270+C271+C272+C273+C274</f>
        <v>0</v>
      </c>
      <c r="D268" s="48">
        <f>D269+D270+D271+D272+D273+D274</f>
        <v>0</v>
      </c>
      <c r="E268" s="48">
        <f>E269+E270+E271+E272+E273+E274</f>
        <v>0</v>
      </c>
      <c r="F268" s="45" t="s">
        <v>447</v>
      </c>
      <c r="G268" s="27">
        <f t="shared" si="6"/>
        <v>0</v>
      </c>
    </row>
    <row r="269" spans="1:7" ht="15">
      <c r="A269" s="84" t="s">
        <v>509</v>
      </c>
      <c r="B269" s="44">
        <v>16362</v>
      </c>
      <c r="C269" s="44">
        <v>0</v>
      </c>
      <c r="D269" s="44">
        <v>0</v>
      </c>
      <c r="E269" s="44">
        <v>0</v>
      </c>
      <c r="F269" s="45"/>
      <c r="G269" s="27">
        <f t="shared" si="6"/>
        <v>0</v>
      </c>
    </row>
    <row r="270" spans="1:7" ht="15">
      <c r="A270" s="84" t="s">
        <v>510</v>
      </c>
      <c r="B270" s="44">
        <v>1637</v>
      </c>
      <c r="C270" s="44">
        <v>0</v>
      </c>
      <c r="D270" s="44">
        <v>0</v>
      </c>
      <c r="E270" s="44">
        <v>0</v>
      </c>
      <c r="F270" s="203"/>
      <c r="G270" s="27">
        <f t="shared" si="6"/>
        <v>0</v>
      </c>
    </row>
    <row r="271" spans="1:7" ht="15">
      <c r="A271" s="84" t="s">
        <v>1437</v>
      </c>
      <c r="B271" s="44">
        <v>6000</v>
      </c>
      <c r="C271" s="44">
        <v>0</v>
      </c>
      <c r="D271" s="44">
        <v>0</v>
      </c>
      <c r="E271" s="44">
        <v>0</v>
      </c>
      <c r="F271" s="203"/>
      <c r="G271" s="27">
        <f t="shared" si="6"/>
        <v>0</v>
      </c>
    </row>
    <row r="272" spans="1:7" ht="15">
      <c r="A272" s="84" t="s">
        <v>511</v>
      </c>
      <c r="B272" s="44">
        <v>10857</v>
      </c>
      <c r="C272" s="44">
        <v>0</v>
      </c>
      <c r="D272" s="44">
        <v>0</v>
      </c>
      <c r="E272" s="44">
        <v>0</v>
      </c>
      <c r="F272" s="203"/>
      <c r="G272" s="27">
        <f t="shared" si="6"/>
        <v>0</v>
      </c>
    </row>
    <row r="273" spans="1:7" ht="15">
      <c r="A273" s="84" t="s">
        <v>1438</v>
      </c>
      <c r="B273" s="44">
        <v>5000</v>
      </c>
      <c r="C273" s="44">
        <v>0</v>
      </c>
      <c r="D273" s="44">
        <v>0</v>
      </c>
      <c r="E273" s="44">
        <v>0</v>
      </c>
      <c r="F273" s="45"/>
      <c r="G273" s="27">
        <f t="shared" si="6"/>
        <v>0</v>
      </c>
    </row>
    <row r="274" spans="1:7" ht="15">
      <c r="A274" s="84" t="s">
        <v>512</v>
      </c>
      <c r="B274" s="44">
        <v>1092</v>
      </c>
      <c r="C274" s="44">
        <v>0</v>
      </c>
      <c r="D274" s="44">
        <v>0</v>
      </c>
      <c r="E274" s="44">
        <v>0</v>
      </c>
      <c r="F274" s="45"/>
      <c r="G274" s="27">
        <f t="shared" si="6"/>
        <v>0</v>
      </c>
    </row>
    <row r="275" spans="1:7" ht="60">
      <c r="A275" s="82" t="s">
        <v>196</v>
      </c>
      <c r="B275" s="48">
        <f>B276+B277+B278+B279+B280+B281</f>
        <v>0</v>
      </c>
      <c r="C275" s="48">
        <f>C276+C277+C278+C279+C280+C281</f>
        <v>41873</v>
      </c>
      <c r="D275" s="48">
        <f>D276+D277+D278+D279+D280+D281</f>
        <v>47049</v>
      </c>
      <c r="E275" s="48">
        <f>E276+E277+E278+E279+E280+E281</f>
        <v>58774</v>
      </c>
      <c r="F275" s="45" t="s">
        <v>367</v>
      </c>
      <c r="G275" s="27">
        <f t="shared" si="6"/>
        <v>147696</v>
      </c>
    </row>
    <row r="276" spans="1:7" ht="45">
      <c r="A276" s="85" t="s">
        <v>272</v>
      </c>
      <c r="B276" s="44">
        <v>0</v>
      </c>
      <c r="C276" s="44">
        <v>9400</v>
      </c>
      <c r="D276" s="44">
        <v>6500</v>
      </c>
      <c r="E276" s="44">
        <v>0</v>
      </c>
      <c r="F276" s="45"/>
      <c r="G276" s="27">
        <f t="shared" si="6"/>
        <v>15900</v>
      </c>
    </row>
    <row r="277" spans="1:7" ht="60">
      <c r="A277" s="85" t="s">
        <v>164</v>
      </c>
      <c r="B277" s="44">
        <v>0</v>
      </c>
      <c r="C277" s="44">
        <v>10000</v>
      </c>
      <c r="D277" s="44">
        <v>20000</v>
      </c>
      <c r="E277" s="44">
        <v>25000</v>
      </c>
      <c r="F277" s="45"/>
      <c r="G277" s="27">
        <f t="shared" si="6"/>
        <v>55000</v>
      </c>
    </row>
    <row r="278" spans="1:7" ht="60">
      <c r="A278" s="85" t="s">
        <v>165</v>
      </c>
      <c r="B278" s="44">
        <v>0</v>
      </c>
      <c r="C278" s="44">
        <v>10000</v>
      </c>
      <c r="D278" s="44">
        <v>7500</v>
      </c>
      <c r="E278" s="44">
        <v>8000</v>
      </c>
      <c r="F278" s="45"/>
      <c r="G278" s="27">
        <f t="shared" si="6"/>
        <v>25500</v>
      </c>
    </row>
    <row r="279" spans="1:7" ht="75">
      <c r="A279" s="85" t="s">
        <v>1928</v>
      </c>
      <c r="B279" s="44">
        <v>0</v>
      </c>
      <c r="C279" s="44">
        <v>11300</v>
      </c>
      <c r="D279" s="44">
        <v>12700</v>
      </c>
      <c r="E279" s="44">
        <v>17000</v>
      </c>
      <c r="F279" s="45"/>
      <c r="G279" s="27">
        <f t="shared" si="6"/>
        <v>41000</v>
      </c>
    </row>
    <row r="280" spans="1:7" ht="45">
      <c r="A280" s="85" t="s">
        <v>166</v>
      </c>
      <c r="B280" s="44">
        <v>0</v>
      </c>
      <c r="C280" s="44">
        <v>0</v>
      </c>
      <c r="D280" s="44">
        <v>0</v>
      </c>
      <c r="E280" s="44">
        <v>8774</v>
      </c>
      <c r="F280" s="45"/>
      <c r="G280" s="27">
        <f t="shared" si="6"/>
        <v>8774</v>
      </c>
    </row>
    <row r="281" spans="1:7" ht="45">
      <c r="A281" s="101" t="s">
        <v>151</v>
      </c>
      <c r="B281" s="44">
        <v>0</v>
      </c>
      <c r="C281" s="44">
        <v>1173</v>
      </c>
      <c r="D281" s="44">
        <v>349</v>
      </c>
      <c r="E281" s="44">
        <v>0</v>
      </c>
      <c r="F281" s="45"/>
      <c r="G281" s="27">
        <f t="shared" si="6"/>
        <v>1522</v>
      </c>
    </row>
    <row r="282" spans="1:7" ht="45">
      <c r="A282" s="82" t="s">
        <v>1079</v>
      </c>
      <c r="B282" s="48">
        <v>0</v>
      </c>
      <c r="C282" s="48">
        <v>16900</v>
      </c>
      <c r="D282" s="48">
        <v>18200</v>
      </c>
      <c r="E282" s="48">
        <v>19580</v>
      </c>
      <c r="F282" s="45" t="s">
        <v>1195</v>
      </c>
      <c r="G282" s="27">
        <f t="shared" si="6"/>
        <v>54680</v>
      </c>
    </row>
    <row r="283" spans="1:7" ht="60">
      <c r="A283" s="79" t="s">
        <v>1080</v>
      </c>
      <c r="B283" s="60">
        <f>B292+B293+B294+B295+B291+B296+B284</f>
        <v>166183</v>
      </c>
      <c r="C283" s="60">
        <f>C284</f>
        <v>10988</v>
      </c>
      <c r="D283" s="60">
        <f>D284</f>
        <v>31589</v>
      </c>
      <c r="E283" s="60">
        <f>E284</f>
        <v>36105</v>
      </c>
      <c r="F283" s="45" t="s">
        <v>447</v>
      </c>
      <c r="G283" s="27">
        <f t="shared" si="6"/>
        <v>78682</v>
      </c>
    </row>
    <row r="284" spans="1:7" ht="45">
      <c r="A284" s="101" t="s">
        <v>1910</v>
      </c>
      <c r="B284" s="58">
        <f>B285+B286+B287+B288+B290</f>
        <v>0</v>
      </c>
      <c r="C284" s="58">
        <f>C285+C286+C287+C288+C290</f>
        <v>10988</v>
      </c>
      <c r="D284" s="58">
        <f>D285+D286+D287+D288+D290+D289</f>
        <v>31589</v>
      </c>
      <c r="E284" s="58">
        <f>E285+E286+E287+E288+E290</f>
        <v>36105</v>
      </c>
      <c r="F284" s="45"/>
      <c r="G284" s="27">
        <f t="shared" si="6"/>
        <v>78682</v>
      </c>
    </row>
    <row r="285" spans="1:7" ht="30">
      <c r="A285" s="101" t="s">
        <v>1911</v>
      </c>
      <c r="B285" s="58">
        <v>0</v>
      </c>
      <c r="C285" s="58">
        <v>2950</v>
      </c>
      <c r="D285" s="58">
        <v>2589</v>
      </c>
      <c r="E285" s="58">
        <v>0</v>
      </c>
      <c r="F285" s="45"/>
      <c r="G285" s="27">
        <f t="shared" si="6"/>
        <v>5539</v>
      </c>
    </row>
    <row r="286" spans="1:7" ht="30">
      <c r="A286" s="101" t="s">
        <v>1929</v>
      </c>
      <c r="B286" s="58">
        <v>0</v>
      </c>
      <c r="C286" s="58">
        <v>1220</v>
      </c>
      <c r="D286" s="58">
        <v>0</v>
      </c>
      <c r="E286" s="58">
        <v>0</v>
      </c>
      <c r="F286" s="45"/>
      <c r="G286" s="27">
        <f t="shared" si="6"/>
        <v>1220</v>
      </c>
    </row>
    <row r="287" spans="1:7" ht="15">
      <c r="A287" s="101" t="s">
        <v>1930</v>
      </c>
      <c r="B287" s="58">
        <v>0</v>
      </c>
      <c r="C287" s="58">
        <v>1200</v>
      </c>
      <c r="D287" s="58">
        <v>0</v>
      </c>
      <c r="E287" s="58">
        <v>0</v>
      </c>
      <c r="F287" s="45"/>
      <c r="G287" s="27">
        <f t="shared" si="6"/>
        <v>1200</v>
      </c>
    </row>
    <row r="288" spans="1:7" ht="15">
      <c r="A288" s="101" t="s">
        <v>1912</v>
      </c>
      <c r="B288" s="58">
        <v>0</v>
      </c>
      <c r="C288" s="58">
        <v>5618</v>
      </c>
      <c r="D288" s="58">
        <v>19000</v>
      </c>
      <c r="E288" s="58">
        <v>10400</v>
      </c>
      <c r="F288" s="45"/>
      <c r="G288" s="27">
        <f t="shared" si="6"/>
        <v>35018</v>
      </c>
    </row>
    <row r="289" spans="1:7" ht="30">
      <c r="A289" s="101" t="s">
        <v>187</v>
      </c>
      <c r="B289" s="58">
        <v>0</v>
      </c>
      <c r="C289" s="58">
        <v>0</v>
      </c>
      <c r="D289" s="58">
        <v>10000</v>
      </c>
      <c r="E289" s="58">
        <v>0</v>
      </c>
      <c r="F289" s="45"/>
      <c r="G289" s="27">
        <f t="shared" si="6"/>
        <v>10000</v>
      </c>
    </row>
    <row r="290" spans="1:7" ht="30">
      <c r="A290" s="101" t="s">
        <v>1069</v>
      </c>
      <c r="B290" s="58">
        <v>0</v>
      </c>
      <c r="C290" s="58">
        <v>0</v>
      </c>
      <c r="D290" s="58">
        <v>0</v>
      </c>
      <c r="E290" s="58">
        <v>25705</v>
      </c>
      <c r="F290" s="45"/>
      <c r="G290" s="27">
        <f t="shared" si="6"/>
        <v>25705</v>
      </c>
    </row>
    <row r="291" spans="1:7" ht="15">
      <c r="A291" s="101" t="s">
        <v>771</v>
      </c>
      <c r="B291" s="58">
        <v>59000</v>
      </c>
      <c r="C291" s="58">
        <v>0</v>
      </c>
      <c r="D291" s="58">
        <v>0</v>
      </c>
      <c r="E291" s="58">
        <v>0</v>
      </c>
      <c r="F291" s="45"/>
      <c r="G291" s="27">
        <f t="shared" si="6"/>
        <v>0</v>
      </c>
    </row>
    <row r="292" spans="1:7" ht="15">
      <c r="A292" s="83" t="s">
        <v>772</v>
      </c>
      <c r="B292" s="58">
        <v>15992</v>
      </c>
      <c r="C292" s="58">
        <v>0</v>
      </c>
      <c r="D292" s="58">
        <v>0</v>
      </c>
      <c r="E292" s="58">
        <v>0</v>
      </c>
      <c r="F292" s="45"/>
      <c r="G292" s="27">
        <f t="shared" si="6"/>
        <v>0</v>
      </c>
    </row>
    <row r="293" spans="1:7" ht="15">
      <c r="A293" s="83" t="s">
        <v>723</v>
      </c>
      <c r="B293" s="58">
        <v>2100</v>
      </c>
      <c r="C293" s="58">
        <v>0</v>
      </c>
      <c r="D293" s="58">
        <v>0</v>
      </c>
      <c r="E293" s="58">
        <v>0</v>
      </c>
      <c r="F293" s="45"/>
      <c r="G293" s="27">
        <f t="shared" si="6"/>
        <v>0</v>
      </c>
    </row>
    <row r="294" spans="1:7" ht="15">
      <c r="A294" s="83" t="s">
        <v>724</v>
      </c>
      <c r="B294" s="58">
        <v>36911</v>
      </c>
      <c r="C294" s="58">
        <v>0</v>
      </c>
      <c r="D294" s="58">
        <v>0</v>
      </c>
      <c r="E294" s="58">
        <v>0</v>
      </c>
      <c r="F294" s="45"/>
      <c r="G294" s="27">
        <f t="shared" si="6"/>
        <v>0</v>
      </c>
    </row>
    <row r="295" spans="1:7" ht="15">
      <c r="A295" s="83" t="s">
        <v>725</v>
      </c>
      <c r="B295" s="58">
        <v>37180</v>
      </c>
      <c r="C295" s="58">
        <v>0</v>
      </c>
      <c r="D295" s="58">
        <v>0</v>
      </c>
      <c r="E295" s="58">
        <v>0</v>
      </c>
      <c r="F295" s="45"/>
      <c r="G295" s="27">
        <f t="shared" si="6"/>
        <v>0</v>
      </c>
    </row>
    <row r="296" spans="1:7" ht="30">
      <c r="A296" s="83" t="s">
        <v>1439</v>
      </c>
      <c r="B296" s="58">
        <v>15000</v>
      </c>
      <c r="C296" s="58">
        <v>0</v>
      </c>
      <c r="D296" s="58">
        <v>0</v>
      </c>
      <c r="E296" s="58">
        <v>0</v>
      </c>
      <c r="F296" s="45"/>
      <c r="G296" s="27">
        <f t="shared" si="6"/>
        <v>0</v>
      </c>
    </row>
    <row r="297" spans="1:7" ht="45">
      <c r="A297" s="82" t="s">
        <v>1081</v>
      </c>
      <c r="B297" s="48">
        <v>1060</v>
      </c>
      <c r="C297" s="48">
        <v>1640</v>
      </c>
      <c r="D297" s="48">
        <v>1820</v>
      </c>
      <c r="E297" s="48">
        <v>2005</v>
      </c>
      <c r="F297" s="45" t="s">
        <v>449</v>
      </c>
      <c r="G297" s="27">
        <f t="shared" si="6"/>
        <v>5465</v>
      </c>
    </row>
    <row r="298" spans="1:7" ht="68.25" customHeight="1">
      <c r="A298" s="80" t="s">
        <v>1471</v>
      </c>
      <c r="B298" s="281">
        <v>0</v>
      </c>
      <c r="C298" s="282">
        <v>275</v>
      </c>
      <c r="D298" s="281">
        <v>0</v>
      </c>
      <c r="E298" s="281">
        <v>0</v>
      </c>
      <c r="F298" s="203"/>
      <c r="G298" s="280">
        <f t="shared" si="6"/>
        <v>275</v>
      </c>
    </row>
    <row r="299" spans="1:7" ht="45">
      <c r="A299" s="82" t="s">
        <v>908</v>
      </c>
      <c r="B299" s="48">
        <v>5000</v>
      </c>
      <c r="C299" s="48">
        <v>0</v>
      </c>
      <c r="D299" s="48">
        <v>0</v>
      </c>
      <c r="E299" s="48">
        <v>0</v>
      </c>
      <c r="F299" s="45" t="s">
        <v>1263</v>
      </c>
      <c r="G299" s="27">
        <f>C299+D299+E299</f>
        <v>0</v>
      </c>
    </row>
    <row r="300" spans="1:7" ht="60">
      <c r="A300" s="82" t="s">
        <v>649</v>
      </c>
      <c r="B300" s="48">
        <v>0</v>
      </c>
      <c r="C300" s="48">
        <v>10000</v>
      </c>
      <c r="D300" s="48">
        <v>0</v>
      </c>
      <c r="E300" s="48">
        <v>0</v>
      </c>
      <c r="F300" s="45" t="s">
        <v>1263</v>
      </c>
      <c r="G300" s="27"/>
    </row>
    <row r="301" spans="1:7" ht="15.75">
      <c r="A301" s="87" t="s">
        <v>513</v>
      </c>
      <c r="B301" s="49">
        <f>B253+B265</f>
        <v>310191</v>
      </c>
      <c r="C301" s="49">
        <f>C253+C265</f>
        <v>380043.2</v>
      </c>
      <c r="D301" s="49">
        <f>D253+D265</f>
        <v>204683</v>
      </c>
      <c r="E301" s="49">
        <f>E253+E265</f>
        <v>230547</v>
      </c>
      <c r="F301" s="50"/>
      <c r="G301" s="27">
        <f t="shared" si="6"/>
        <v>815273.2</v>
      </c>
    </row>
    <row r="302" spans="1:7" ht="37.5" customHeight="1">
      <c r="A302" s="284" t="s">
        <v>1472</v>
      </c>
      <c r="B302" s="51"/>
      <c r="C302" s="51"/>
      <c r="D302" s="51"/>
      <c r="E302" s="51"/>
      <c r="G302" s="27"/>
    </row>
    <row r="303" spans="1:7" ht="15.75">
      <c r="A303" s="75" t="s">
        <v>1062</v>
      </c>
      <c r="B303" s="51"/>
      <c r="C303" s="51"/>
      <c r="D303" s="51"/>
      <c r="E303" s="51"/>
      <c r="F303" s="30"/>
      <c r="G303" s="27"/>
    </row>
    <row r="304" spans="1:7" ht="15.75">
      <c r="A304" s="73" t="s">
        <v>1063</v>
      </c>
      <c r="B304" s="46">
        <v>0</v>
      </c>
      <c r="C304" s="46">
        <v>0</v>
      </c>
      <c r="D304" s="46">
        <v>0</v>
      </c>
      <c r="E304" s="46">
        <v>0</v>
      </c>
      <c r="F304" s="47"/>
      <c r="G304" s="27"/>
    </row>
    <row r="305" spans="1:7" ht="15.75">
      <c r="A305" s="73" t="s">
        <v>89</v>
      </c>
      <c r="B305" s="46">
        <v>0</v>
      </c>
      <c r="C305" s="46">
        <v>0</v>
      </c>
      <c r="D305" s="46">
        <v>0</v>
      </c>
      <c r="E305" s="46">
        <v>0</v>
      </c>
      <c r="F305" s="47"/>
      <c r="G305" s="27"/>
    </row>
    <row r="306" spans="1:7" ht="15.75">
      <c r="A306" s="73" t="s">
        <v>1065</v>
      </c>
      <c r="B306" s="46">
        <f>B308+B309</f>
        <v>0</v>
      </c>
      <c r="C306" s="46">
        <f>C308+C309</f>
        <v>493</v>
      </c>
      <c r="D306" s="46">
        <f>D308+D309</f>
        <v>528</v>
      </c>
      <c r="E306" s="46">
        <f>E308+E309</f>
        <v>564</v>
      </c>
      <c r="F306" s="47"/>
      <c r="G306" s="27">
        <f t="shared" si="6"/>
        <v>1585</v>
      </c>
    </row>
    <row r="307" spans="1:7" ht="15.75">
      <c r="A307" s="74" t="s">
        <v>1795</v>
      </c>
      <c r="B307" s="51"/>
      <c r="C307" s="51"/>
      <c r="D307" s="51"/>
      <c r="E307" s="51"/>
      <c r="F307" s="30"/>
      <c r="G307" s="27">
        <f t="shared" si="6"/>
        <v>0</v>
      </c>
    </row>
    <row r="308" spans="1:7" ht="60">
      <c r="A308" s="283" t="s">
        <v>1909</v>
      </c>
      <c r="B308" s="51"/>
      <c r="C308" s="51"/>
      <c r="D308" s="51"/>
      <c r="E308" s="51"/>
      <c r="F308" s="63" t="s">
        <v>1473</v>
      </c>
      <c r="G308" s="27">
        <f t="shared" si="6"/>
        <v>0</v>
      </c>
    </row>
    <row r="309" spans="1:7" ht="63.75" customHeight="1">
      <c r="A309" s="283" t="s">
        <v>1632</v>
      </c>
      <c r="B309" s="51">
        <v>0</v>
      </c>
      <c r="C309" s="51">
        <v>493</v>
      </c>
      <c r="D309" s="51">
        <v>528</v>
      </c>
      <c r="E309" s="51">
        <v>564</v>
      </c>
      <c r="F309" s="63" t="s">
        <v>1473</v>
      </c>
      <c r="G309" s="27">
        <f t="shared" si="6"/>
        <v>1585</v>
      </c>
    </row>
    <row r="310" spans="1:7" ht="15.75">
      <c r="A310" s="87" t="s">
        <v>1631</v>
      </c>
      <c r="B310" s="49">
        <f>B306</f>
        <v>0</v>
      </c>
      <c r="C310" s="49">
        <f>C306</f>
        <v>493</v>
      </c>
      <c r="D310" s="49">
        <f>D306</f>
        <v>528</v>
      </c>
      <c r="E310" s="49">
        <f>E306</f>
        <v>564</v>
      </c>
      <c r="F310" s="50"/>
      <c r="G310" s="27">
        <f t="shared" si="6"/>
        <v>1585</v>
      </c>
    </row>
    <row r="311" spans="1:7" ht="31.5">
      <c r="A311" s="94" t="s">
        <v>1264</v>
      </c>
      <c r="B311" s="54">
        <f>B249+B301+B310</f>
        <v>907119.8</v>
      </c>
      <c r="C311" s="54">
        <f>C249+C301+C310</f>
        <v>1102603.1</v>
      </c>
      <c r="D311" s="54">
        <f>D249+D301+D310</f>
        <v>933422</v>
      </c>
      <c r="E311" s="54">
        <f>E249+E301+E310</f>
        <v>1013388.0120000001</v>
      </c>
      <c r="F311" s="29"/>
      <c r="G311" s="27">
        <f t="shared" si="6"/>
        <v>3049413.112</v>
      </c>
    </row>
    <row r="312" spans="1:7" ht="15.75">
      <c r="A312" s="30"/>
      <c r="B312" s="51"/>
      <c r="C312" s="51"/>
      <c r="D312" s="51"/>
      <c r="E312" s="51"/>
      <c r="F312" s="30"/>
      <c r="G312" s="27"/>
    </row>
    <row r="313" spans="1:7" ht="15">
      <c r="A313" s="579" t="s">
        <v>1265</v>
      </c>
      <c r="B313" s="582"/>
      <c r="C313" s="582"/>
      <c r="D313" s="582"/>
      <c r="E313" s="582"/>
      <c r="F313" s="583"/>
      <c r="G313" s="27"/>
    </row>
    <row r="314" spans="1:7" ht="15.75">
      <c r="A314" s="576" t="s">
        <v>1519</v>
      </c>
      <c r="B314" s="577"/>
      <c r="C314" s="577"/>
      <c r="D314" s="577"/>
      <c r="E314" s="577"/>
      <c r="F314" s="578"/>
      <c r="G314" s="27"/>
    </row>
    <row r="315" spans="1:7" ht="15.75">
      <c r="A315" s="73" t="s">
        <v>1266</v>
      </c>
      <c r="B315" s="66">
        <f>B316+B317+B318</f>
        <v>404221.8</v>
      </c>
      <c r="C315" s="47">
        <f>C316+C317+C318</f>
        <v>152786</v>
      </c>
      <c r="D315" s="47">
        <f>D316+D317+D318</f>
        <v>158390</v>
      </c>
      <c r="E315" s="47">
        <f>E316+E317+E318</f>
        <v>162577</v>
      </c>
      <c r="F315" s="47"/>
      <c r="G315" s="27">
        <f>C315+D315+E315</f>
        <v>473753</v>
      </c>
    </row>
    <row r="316" spans="1:7" ht="15.75">
      <c r="A316" s="73" t="s">
        <v>1063</v>
      </c>
      <c r="B316" s="66">
        <f aca="true" t="shared" si="7" ref="B316:E317">B322</f>
        <v>0</v>
      </c>
      <c r="C316" s="47">
        <f t="shared" si="7"/>
        <v>0</v>
      </c>
      <c r="D316" s="47">
        <f t="shared" si="7"/>
        <v>0</v>
      </c>
      <c r="E316" s="47">
        <f t="shared" si="7"/>
        <v>0</v>
      </c>
      <c r="F316" s="47"/>
      <c r="G316" s="27">
        <f>C316+D316+E316</f>
        <v>0</v>
      </c>
    </row>
    <row r="317" spans="1:7" ht="15.75">
      <c r="A317" s="73" t="s">
        <v>1064</v>
      </c>
      <c r="B317" s="66">
        <f t="shared" si="7"/>
        <v>0</v>
      </c>
      <c r="C317" s="47">
        <f t="shared" si="7"/>
        <v>0</v>
      </c>
      <c r="D317" s="47">
        <f t="shared" si="7"/>
        <v>0</v>
      </c>
      <c r="E317" s="47">
        <f t="shared" si="7"/>
        <v>0</v>
      </c>
      <c r="F317" s="47"/>
      <c r="G317" s="27">
        <f>C317+D317+E317</f>
        <v>0</v>
      </c>
    </row>
    <row r="318" spans="1:7" ht="15.75">
      <c r="A318" s="165" t="s">
        <v>1065</v>
      </c>
      <c r="B318" s="174">
        <f>B324</f>
        <v>404221.8</v>
      </c>
      <c r="C318" s="174">
        <f>C324</f>
        <v>152786</v>
      </c>
      <c r="D318" s="174">
        <f>D324</f>
        <v>158390</v>
      </c>
      <c r="E318" s="174">
        <f>E324</f>
        <v>162577</v>
      </c>
      <c r="F318" s="174"/>
      <c r="G318" s="168">
        <f>C318+D318+E318</f>
        <v>473753</v>
      </c>
    </row>
    <row r="319" spans="1:7" s="173" customFormat="1" ht="15.75">
      <c r="A319" s="102" t="s">
        <v>468</v>
      </c>
      <c r="B319" s="30"/>
      <c r="C319" s="30"/>
      <c r="D319" s="30"/>
      <c r="E319" s="30"/>
      <c r="F319" s="30"/>
      <c r="G319" s="27">
        <f>C319+D319+E319</f>
        <v>0</v>
      </c>
    </row>
    <row r="320" spans="1:7" ht="47.25">
      <c r="A320" s="175" t="s">
        <v>1857</v>
      </c>
      <c r="B320" s="170"/>
      <c r="C320" s="170"/>
      <c r="D320" s="170"/>
      <c r="E320" s="170"/>
      <c r="F320" s="171"/>
      <c r="G320" s="172"/>
    </row>
    <row r="321" spans="1:7" ht="15">
      <c r="A321" s="75" t="s">
        <v>1062</v>
      </c>
      <c r="B321" s="44"/>
      <c r="C321" s="44"/>
      <c r="D321" s="44"/>
      <c r="E321" s="44"/>
      <c r="F321" s="45"/>
      <c r="G321" s="27"/>
    </row>
    <row r="322" spans="1:7" ht="15.75">
      <c r="A322" s="73" t="s">
        <v>1063</v>
      </c>
      <c r="B322" s="46">
        <v>0</v>
      </c>
      <c r="C322" s="46">
        <v>0</v>
      </c>
      <c r="D322" s="46">
        <v>0</v>
      </c>
      <c r="E322" s="46">
        <v>0</v>
      </c>
      <c r="F322" s="52"/>
      <c r="G322" s="27">
        <f>C322+D322+E322</f>
        <v>0</v>
      </c>
    </row>
    <row r="323" spans="1:7" ht="15.75">
      <c r="A323" s="73" t="s">
        <v>1064</v>
      </c>
      <c r="B323" s="46">
        <v>0</v>
      </c>
      <c r="C323" s="46">
        <v>0</v>
      </c>
      <c r="D323" s="46">
        <v>0</v>
      </c>
      <c r="E323" s="46">
        <v>0</v>
      </c>
      <c r="F323" s="52"/>
      <c r="G323" s="27">
        <f>C323+D323+E323</f>
        <v>0</v>
      </c>
    </row>
    <row r="324" spans="1:7" ht="15.75">
      <c r="A324" s="73" t="s">
        <v>1065</v>
      </c>
      <c r="B324" s="46">
        <f>B326+B330+B331+B332+B333+B327+B328+B329</f>
        <v>404221.8</v>
      </c>
      <c r="C324" s="46">
        <f>C326+C330+C331+C332+C333+C327+C328+C329</f>
        <v>152786</v>
      </c>
      <c r="D324" s="46">
        <f>D326+D330+D331+D332+D333+D327+D328+D329</f>
        <v>158390</v>
      </c>
      <c r="E324" s="46">
        <f>E326+E330+E331+E332+E333+E327+E328+E329</f>
        <v>162577</v>
      </c>
      <c r="F324" s="52"/>
      <c r="G324" s="27">
        <f>C324+D324+E324</f>
        <v>473753</v>
      </c>
    </row>
    <row r="325" spans="1:7" ht="15">
      <c r="A325" s="74" t="s">
        <v>1795</v>
      </c>
      <c r="B325" s="44"/>
      <c r="C325" s="44"/>
      <c r="D325" s="44"/>
      <c r="E325" s="44"/>
      <c r="F325" s="45"/>
      <c r="G325" s="27"/>
    </row>
    <row r="326" spans="1:7" ht="45.75" customHeight="1">
      <c r="A326" s="82" t="s">
        <v>1114</v>
      </c>
      <c r="B326" s="48">
        <v>13350</v>
      </c>
      <c r="C326" s="48">
        <v>14400</v>
      </c>
      <c r="D326" s="48">
        <v>15422</v>
      </c>
      <c r="E326" s="48">
        <v>16471</v>
      </c>
      <c r="F326" s="45" t="s">
        <v>367</v>
      </c>
      <c r="G326" s="27">
        <f>C326+D326+E326</f>
        <v>46293</v>
      </c>
    </row>
    <row r="327" spans="1:7" ht="30.75" customHeight="1">
      <c r="A327" s="92" t="s">
        <v>1374</v>
      </c>
      <c r="B327" s="60">
        <v>119357</v>
      </c>
      <c r="C327" s="60">
        <v>115144</v>
      </c>
      <c r="D327" s="48">
        <v>117334</v>
      </c>
      <c r="E327" s="48">
        <v>118376</v>
      </c>
      <c r="F327" s="63" t="s">
        <v>1287</v>
      </c>
      <c r="G327" s="27">
        <f>C327+D327+E327</f>
        <v>350854</v>
      </c>
    </row>
    <row r="328" spans="1:7" ht="33.75" customHeight="1">
      <c r="A328" s="92" t="s">
        <v>362</v>
      </c>
      <c r="B328" s="60">
        <v>13375</v>
      </c>
      <c r="C328" s="60">
        <v>23242</v>
      </c>
      <c r="D328" s="48">
        <v>25634</v>
      </c>
      <c r="E328" s="48">
        <v>27730</v>
      </c>
      <c r="F328" s="63" t="s">
        <v>1287</v>
      </c>
      <c r="G328" s="27">
        <f>C328+D328+E328</f>
        <v>76606</v>
      </c>
    </row>
    <row r="329" spans="1:7" ht="45.75" customHeight="1">
      <c r="A329" s="95" t="s">
        <v>1375</v>
      </c>
      <c r="B329" s="48">
        <v>1758</v>
      </c>
      <c r="C329" s="48">
        <v>0</v>
      </c>
      <c r="D329" s="48">
        <v>0</v>
      </c>
      <c r="E329" s="48">
        <v>0</v>
      </c>
      <c r="F329" s="45" t="s">
        <v>367</v>
      </c>
      <c r="G329" s="27">
        <f aca="true" t="shared" si="8" ref="G329:G335">C329+D329+E329</f>
        <v>0</v>
      </c>
    </row>
    <row r="330" spans="1:7" ht="45">
      <c r="A330" s="92" t="s">
        <v>1495</v>
      </c>
      <c r="B330" s="48">
        <v>28440.8</v>
      </c>
      <c r="C330" s="48">
        <v>0</v>
      </c>
      <c r="D330" s="48">
        <v>0</v>
      </c>
      <c r="E330" s="48">
        <v>0</v>
      </c>
      <c r="F330" s="63" t="s">
        <v>1287</v>
      </c>
      <c r="G330" s="27">
        <f t="shared" si="8"/>
        <v>0</v>
      </c>
    </row>
    <row r="331" spans="1:7" ht="45">
      <c r="A331" s="92" t="s">
        <v>753</v>
      </c>
      <c r="B331" s="48">
        <v>51594</v>
      </c>
      <c r="C331" s="48">
        <v>0</v>
      </c>
      <c r="D331" s="48">
        <v>0</v>
      </c>
      <c r="E331" s="48">
        <v>0</v>
      </c>
      <c r="F331" s="63" t="s">
        <v>1287</v>
      </c>
      <c r="G331" s="27">
        <f t="shared" si="8"/>
        <v>0</v>
      </c>
    </row>
    <row r="332" spans="1:7" ht="45">
      <c r="A332" s="92" t="s">
        <v>188</v>
      </c>
      <c r="B332" s="48">
        <v>163191</v>
      </c>
      <c r="C332" s="48">
        <v>0</v>
      </c>
      <c r="D332" s="48">
        <v>0</v>
      </c>
      <c r="E332" s="48">
        <v>0</v>
      </c>
      <c r="F332" s="63" t="s">
        <v>1287</v>
      </c>
      <c r="G332" s="27">
        <f t="shared" si="8"/>
        <v>0</v>
      </c>
    </row>
    <row r="333" spans="1:7" ht="45">
      <c r="A333" s="92" t="s">
        <v>170</v>
      </c>
      <c r="B333" s="60">
        <v>13156</v>
      </c>
      <c r="C333" s="60">
        <v>0</v>
      </c>
      <c r="D333" s="48">
        <v>0</v>
      </c>
      <c r="E333" s="48">
        <v>0</v>
      </c>
      <c r="F333" s="63" t="s">
        <v>1287</v>
      </c>
      <c r="G333" s="27">
        <f t="shared" si="8"/>
        <v>0</v>
      </c>
    </row>
    <row r="334" spans="1:7" ht="15.75">
      <c r="A334" s="103" t="s">
        <v>1522</v>
      </c>
      <c r="B334" s="49">
        <f>B322+B324</f>
        <v>404221.8</v>
      </c>
      <c r="C334" s="49">
        <f>C322+C324</f>
        <v>152786</v>
      </c>
      <c r="D334" s="49">
        <f>D322+D324</f>
        <v>158390</v>
      </c>
      <c r="E334" s="49">
        <f>E322+E324</f>
        <v>162577</v>
      </c>
      <c r="F334" s="50"/>
      <c r="G334" s="27">
        <f t="shared" si="8"/>
        <v>473753</v>
      </c>
    </row>
    <row r="335" spans="1:7" ht="15.75">
      <c r="A335" s="81" t="s">
        <v>1267</v>
      </c>
      <c r="B335" s="54">
        <f>B334</f>
        <v>404221.8</v>
      </c>
      <c r="C335" s="54">
        <f>C334</f>
        <v>152786</v>
      </c>
      <c r="D335" s="54">
        <f>D334</f>
        <v>158390</v>
      </c>
      <c r="E335" s="54">
        <f>E334</f>
        <v>162577</v>
      </c>
      <c r="F335" s="29"/>
      <c r="G335" s="27">
        <f t="shared" si="8"/>
        <v>473753</v>
      </c>
    </row>
    <row r="336" spans="1:7" ht="15.75">
      <c r="A336" s="55"/>
      <c r="B336" s="51"/>
      <c r="C336" s="51"/>
      <c r="D336" s="51"/>
      <c r="E336" s="51"/>
      <c r="F336" s="30"/>
      <c r="G336" s="27"/>
    </row>
    <row r="337" spans="1:7" ht="15">
      <c r="A337" s="589" t="s">
        <v>1373</v>
      </c>
      <c r="B337" s="582"/>
      <c r="C337" s="582"/>
      <c r="D337" s="582"/>
      <c r="E337" s="582"/>
      <c r="F337" s="583"/>
      <c r="G337" s="27"/>
    </row>
    <row r="338" spans="1:7" ht="15.75">
      <c r="A338" s="586" t="s">
        <v>444</v>
      </c>
      <c r="B338" s="587"/>
      <c r="C338" s="587"/>
      <c r="D338" s="587"/>
      <c r="E338" s="587"/>
      <c r="F338" s="588"/>
      <c r="G338" s="27"/>
    </row>
    <row r="339" spans="1:7" ht="15.75">
      <c r="A339" s="73" t="s">
        <v>232</v>
      </c>
      <c r="B339" s="56">
        <f>B340+B341+B342</f>
        <v>31649</v>
      </c>
      <c r="C339" s="56">
        <f>C340+C341+C342</f>
        <v>46258</v>
      </c>
      <c r="D339" s="56">
        <f>D340+D341+D342</f>
        <v>46482</v>
      </c>
      <c r="E339" s="56">
        <f>E340+E341+E342</f>
        <v>42690</v>
      </c>
      <c r="F339" s="69"/>
      <c r="G339" s="27">
        <f>C339+D339+E339</f>
        <v>135430</v>
      </c>
    </row>
    <row r="340" spans="1:7" ht="15.75">
      <c r="A340" s="73" t="s">
        <v>1063</v>
      </c>
      <c r="B340" s="56">
        <f aca="true" t="shared" si="9" ref="B340:E341">B346</f>
        <v>0</v>
      </c>
      <c r="C340" s="56">
        <f t="shared" si="9"/>
        <v>0</v>
      </c>
      <c r="D340" s="56">
        <f t="shared" si="9"/>
        <v>0</v>
      </c>
      <c r="E340" s="56">
        <f t="shared" si="9"/>
        <v>0</v>
      </c>
      <c r="F340" s="69"/>
      <c r="G340" s="27">
        <f>C340+D340+E340</f>
        <v>0</v>
      </c>
    </row>
    <row r="341" spans="1:7" ht="15.75">
      <c r="A341" s="73" t="s">
        <v>1064</v>
      </c>
      <c r="B341" s="56">
        <f t="shared" si="9"/>
        <v>11296</v>
      </c>
      <c r="C341" s="56">
        <f t="shared" si="9"/>
        <v>11296</v>
      </c>
      <c r="D341" s="56">
        <f t="shared" si="9"/>
        <v>10615</v>
      </c>
      <c r="E341" s="56">
        <f t="shared" si="9"/>
        <v>11288</v>
      </c>
      <c r="F341" s="69"/>
      <c r="G341" s="27">
        <f>C341+D341+E341</f>
        <v>33199</v>
      </c>
    </row>
    <row r="342" spans="1:7" ht="15.75">
      <c r="A342" s="165" t="s">
        <v>1065</v>
      </c>
      <c r="B342" s="166">
        <f>B351</f>
        <v>20353</v>
      </c>
      <c r="C342" s="166">
        <f>C351</f>
        <v>34962</v>
      </c>
      <c r="D342" s="166">
        <f>D351</f>
        <v>35867</v>
      </c>
      <c r="E342" s="166">
        <f>E351</f>
        <v>31402</v>
      </c>
      <c r="F342" s="176"/>
      <c r="G342" s="168">
        <f>C342+D342+E342</f>
        <v>102231</v>
      </c>
    </row>
    <row r="343" spans="1:7" s="173" customFormat="1" ht="15.75">
      <c r="A343" s="102" t="s">
        <v>468</v>
      </c>
      <c r="B343" s="55"/>
      <c r="C343" s="55"/>
      <c r="D343" s="55"/>
      <c r="E343" s="55"/>
      <c r="F343" s="55"/>
      <c r="G343" s="27"/>
    </row>
    <row r="344" spans="1:7" ht="45.75">
      <c r="A344" s="78" t="s">
        <v>1710</v>
      </c>
      <c r="B344" s="170"/>
      <c r="C344" s="170"/>
      <c r="D344" s="170"/>
      <c r="E344" s="170"/>
      <c r="F344" s="171"/>
      <c r="G344" s="172"/>
    </row>
    <row r="345" spans="1:7" ht="15">
      <c r="A345" s="75" t="s">
        <v>1062</v>
      </c>
      <c r="B345" s="44"/>
      <c r="C345" s="44"/>
      <c r="D345" s="44"/>
      <c r="E345" s="44"/>
      <c r="F345" s="45"/>
      <c r="G345" s="27"/>
    </row>
    <row r="346" spans="1:7" ht="15.75">
      <c r="A346" s="73" t="s">
        <v>1063</v>
      </c>
      <c r="B346" s="67">
        <v>0</v>
      </c>
      <c r="C346" s="67">
        <v>0</v>
      </c>
      <c r="D346" s="67">
        <v>0</v>
      </c>
      <c r="E346" s="67">
        <v>0</v>
      </c>
      <c r="F346" s="52"/>
      <c r="G346" s="27">
        <f aca="true" t="shared" si="10" ref="G346:G356">C346+D346+E346</f>
        <v>0</v>
      </c>
    </row>
    <row r="347" spans="1:7" ht="15.75">
      <c r="A347" s="73" t="s">
        <v>89</v>
      </c>
      <c r="B347" s="67">
        <f>B349+B350</f>
        <v>11296</v>
      </c>
      <c r="C347" s="67">
        <f>C349+C350</f>
        <v>11296</v>
      </c>
      <c r="D347" s="67">
        <f>D349+D350</f>
        <v>10615</v>
      </c>
      <c r="E347" s="67">
        <f>E349+E350</f>
        <v>11288</v>
      </c>
      <c r="F347" s="52"/>
      <c r="G347" s="27">
        <f t="shared" si="10"/>
        <v>33199</v>
      </c>
    </row>
    <row r="348" spans="1:7" ht="15">
      <c r="A348" s="74" t="s">
        <v>1795</v>
      </c>
      <c r="B348" s="44"/>
      <c r="C348" s="44"/>
      <c r="D348" s="48"/>
      <c r="E348" s="48"/>
      <c r="F348" s="45"/>
      <c r="G348" s="27"/>
    </row>
    <row r="349" spans="1:7" ht="30">
      <c r="A349" s="82" t="s">
        <v>1711</v>
      </c>
      <c r="B349" s="60">
        <v>2701</v>
      </c>
      <c r="C349" s="60">
        <v>2701</v>
      </c>
      <c r="D349" s="60">
        <v>2700</v>
      </c>
      <c r="E349" s="60">
        <v>2700</v>
      </c>
      <c r="F349" s="45" t="s">
        <v>367</v>
      </c>
      <c r="G349" s="27">
        <f>C349+D349+E349</f>
        <v>8101</v>
      </c>
    </row>
    <row r="350" spans="1:7" ht="30">
      <c r="A350" s="82" t="s">
        <v>1712</v>
      </c>
      <c r="B350" s="48">
        <v>8595</v>
      </c>
      <c r="C350" s="48">
        <v>8595</v>
      </c>
      <c r="D350" s="48">
        <v>7915</v>
      </c>
      <c r="E350" s="48">
        <v>8588</v>
      </c>
      <c r="F350" s="45" t="s">
        <v>367</v>
      </c>
      <c r="G350" s="27">
        <f>C350+D350+E350</f>
        <v>25098</v>
      </c>
    </row>
    <row r="351" spans="1:7" ht="15.75">
      <c r="A351" s="73" t="s">
        <v>1065</v>
      </c>
      <c r="B351" s="67">
        <f>B353+B354+B355+B356+B357+B358+B359+B360+B361</f>
        <v>20353</v>
      </c>
      <c r="C351" s="67">
        <f>C353+C354+C355+C356+C357+C358+C359+C360+C361</f>
        <v>34962</v>
      </c>
      <c r="D351" s="67">
        <f>D353+D354+D355+D356+D357+D358+D359+D360+D361</f>
        <v>35867</v>
      </c>
      <c r="E351" s="67">
        <f>E353+E354+E355+E356+E357+E358+E359+E360+E361</f>
        <v>31402</v>
      </c>
      <c r="F351" s="52"/>
      <c r="G351" s="27">
        <f t="shared" si="10"/>
        <v>102231</v>
      </c>
    </row>
    <row r="352" spans="1:7" ht="15">
      <c r="A352" s="74" t="s">
        <v>1795</v>
      </c>
      <c r="B352" s="44"/>
      <c r="C352" s="44"/>
      <c r="D352" s="44"/>
      <c r="E352" s="44"/>
      <c r="F352" s="45"/>
      <c r="G352" s="27">
        <f t="shared" si="10"/>
        <v>0</v>
      </c>
    </row>
    <row r="353" spans="1:7" ht="45">
      <c r="A353" s="82" t="s">
        <v>1713</v>
      </c>
      <c r="B353" s="48">
        <v>3570</v>
      </c>
      <c r="C353" s="48">
        <v>3500</v>
      </c>
      <c r="D353" s="48">
        <v>2500</v>
      </c>
      <c r="E353" s="48">
        <v>2500</v>
      </c>
      <c r="F353" s="45" t="s">
        <v>367</v>
      </c>
      <c r="G353" s="27">
        <f t="shared" si="10"/>
        <v>8500</v>
      </c>
    </row>
    <row r="354" spans="1:7" ht="45">
      <c r="A354" s="79" t="s">
        <v>1895</v>
      </c>
      <c r="B354" s="48">
        <v>0</v>
      </c>
      <c r="C354" s="48">
        <v>3949</v>
      </c>
      <c r="D354" s="48">
        <v>5168</v>
      </c>
      <c r="E354" s="48">
        <v>0</v>
      </c>
      <c r="F354" s="45" t="s">
        <v>1263</v>
      </c>
      <c r="G354" s="27"/>
    </row>
    <row r="355" spans="1:7" ht="30">
      <c r="A355" s="82" t="s">
        <v>1848</v>
      </c>
      <c r="B355" s="48">
        <v>610</v>
      </c>
      <c r="C355" s="48">
        <v>650</v>
      </c>
      <c r="D355" s="48">
        <v>650</v>
      </c>
      <c r="E355" s="48">
        <v>650</v>
      </c>
      <c r="F355" s="45" t="s">
        <v>367</v>
      </c>
      <c r="G355" s="27">
        <f t="shared" si="10"/>
        <v>1950</v>
      </c>
    </row>
    <row r="356" spans="1:7" ht="30">
      <c r="A356" s="82" t="s">
        <v>1350</v>
      </c>
      <c r="B356" s="48">
        <v>1300</v>
      </c>
      <c r="C356" s="48">
        <v>1300</v>
      </c>
      <c r="D356" s="48">
        <v>1300</v>
      </c>
      <c r="E356" s="48">
        <v>1300</v>
      </c>
      <c r="F356" s="45" t="s">
        <v>367</v>
      </c>
      <c r="G356" s="27">
        <f t="shared" si="10"/>
        <v>3900</v>
      </c>
    </row>
    <row r="357" spans="1:7" ht="45">
      <c r="A357" s="82" t="s">
        <v>1351</v>
      </c>
      <c r="B357" s="48">
        <v>4630</v>
      </c>
      <c r="C357" s="48">
        <v>4630</v>
      </c>
      <c r="D357" s="48">
        <v>4630</v>
      </c>
      <c r="E357" s="48">
        <v>4630</v>
      </c>
      <c r="F357" s="45" t="s">
        <v>367</v>
      </c>
      <c r="G357" s="27">
        <f aca="true" t="shared" si="11" ref="G357:G362">C357+D357+E357</f>
        <v>13890</v>
      </c>
    </row>
    <row r="358" spans="1:7" ht="30">
      <c r="A358" s="82" t="s">
        <v>355</v>
      </c>
      <c r="B358" s="48">
        <v>8965</v>
      </c>
      <c r="C358" s="48">
        <v>9655</v>
      </c>
      <c r="D358" s="48">
        <v>10341</v>
      </c>
      <c r="E358" s="48">
        <v>11044</v>
      </c>
      <c r="F358" s="45" t="s">
        <v>367</v>
      </c>
      <c r="G358" s="27">
        <f t="shared" si="11"/>
        <v>31040</v>
      </c>
    </row>
    <row r="359" spans="1:7" ht="45">
      <c r="A359" s="82" t="s">
        <v>356</v>
      </c>
      <c r="B359" s="48">
        <v>1220</v>
      </c>
      <c r="C359" s="48">
        <v>1220</v>
      </c>
      <c r="D359" s="48">
        <v>1220</v>
      </c>
      <c r="E359" s="48">
        <v>1220</v>
      </c>
      <c r="F359" s="45" t="s">
        <v>367</v>
      </c>
      <c r="G359" s="27">
        <f t="shared" si="11"/>
        <v>3660</v>
      </c>
    </row>
    <row r="360" spans="1:7" ht="30">
      <c r="A360" s="82" t="s">
        <v>357</v>
      </c>
      <c r="B360" s="48">
        <v>0</v>
      </c>
      <c r="C360" s="48">
        <v>10000</v>
      </c>
      <c r="D360" s="48">
        <v>10000</v>
      </c>
      <c r="E360" s="48">
        <v>10000</v>
      </c>
      <c r="F360" s="45" t="s">
        <v>367</v>
      </c>
      <c r="G360" s="27">
        <f t="shared" si="11"/>
        <v>30000</v>
      </c>
    </row>
    <row r="361" spans="1:7" ht="45">
      <c r="A361" s="82" t="s">
        <v>1768</v>
      </c>
      <c r="B361" s="48">
        <v>58</v>
      </c>
      <c r="C361" s="48">
        <v>58</v>
      </c>
      <c r="D361" s="48">
        <v>58</v>
      </c>
      <c r="E361" s="48">
        <v>58</v>
      </c>
      <c r="F361" s="45" t="s">
        <v>367</v>
      </c>
      <c r="G361" s="27">
        <f t="shared" si="11"/>
        <v>174</v>
      </c>
    </row>
    <row r="362" spans="1:7" ht="15.75">
      <c r="A362" s="99" t="s">
        <v>1545</v>
      </c>
      <c r="B362" s="49">
        <f>B346+B347+B351</f>
        <v>31649</v>
      </c>
      <c r="C362" s="49">
        <f>C346+C347+C351</f>
        <v>46258</v>
      </c>
      <c r="D362" s="49">
        <f>D346+D347+D351</f>
        <v>46482</v>
      </c>
      <c r="E362" s="49">
        <f>E346+E347+E351</f>
        <v>42690</v>
      </c>
      <c r="F362" s="50"/>
      <c r="G362" s="27">
        <f t="shared" si="11"/>
        <v>135430</v>
      </c>
    </row>
    <row r="363" spans="1:7" ht="31.5">
      <c r="A363" s="94" t="s">
        <v>553</v>
      </c>
      <c r="B363" s="54">
        <f>B362</f>
        <v>31649</v>
      </c>
      <c r="C363" s="54">
        <f>C362</f>
        <v>46258</v>
      </c>
      <c r="D363" s="54">
        <f>D362</f>
        <v>46482</v>
      </c>
      <c r="E363" s="54">
        <f>E362</f>
        <v>42690</v>
      </c>
      <c r="F363" s="29"/>
      <c r="G363" s="27">
        <f aca="true" t="shared" si="12" ref="G363:G368">C363+D363+E363</f>
        <v>135430</v>
      </c>
    </row>
    <row r="364" spans="1:7" ht="15">
      <c r="A364" s="576" t="s">
        <v>376</v>
      </c>
      <c r="B364" s="580"/>
      <c r="C364" s="580"/>
      <c r="D364" s="580"/>
      <c r="E364" s="580"/>
      <c r="F364" s="581"/>
      <c r="G364" s="27">
        <f t="shared" si="12"/>
        <v>0</v>
      </c>
    </row>
    <row r="365" spans="1:7" ht="15.75">
      <c r="A365" s="94" t="s">
        <v>377</v>
      </c>
      <c r="B365" s="54">
        <v>2052269</v>
      </c>
      <c r="C365" s="54">
        <v>1167582</v>
      </c>
      <c r="D365" s="54">
        <v>1222642</v>
      </c>
      <c r="E365" s="54">
        <v>1303919</v>
      </c>
      <c r="F365" s="29"/>
      <c r="G365" s="27">
        <f t="shared" si="12"/>
        <v>3694143</v>
      </c>
    </row>
    <row r="366" spans="1:7" ht="15.75">
      <c r="A366" s="94" t="s">
        <v>378</v>
      </c>
      <c r="B366" s="54">
        <f>B41+B92+B177+B255</f>
        <v>1338764.4</v>
      </c>
      <c r="C366" s="54">
        <f>C41+C92+C177+C255</f>
        <v>1578622.2</v>
      </c>
      <c r="D366" s="54">
        <f>D41+D92+D177+D255</f>
        <v>0</v>
      </c>
      <c r="E366" s="54">
        <f>E41+E92+E177+E255</f>
        <v>0</v>
      </c>
      <c r="F366" s="29"/>
      <c r="G366" s="27">
        <f t="shared" si="12"/>
        <v>1578622.2</v>
      </c>
    </row>
    <row r="367" spans="1:7" ht="15.75">
      <c r="A367" s="94" t="s">
        <v>379</v>
      </c>
      <c r="B367" s="54">
        <v>5327055.8</v>
      </c>
      <c r="C367" s="54">
        <f>C33+C34+C156+C157+C158+C209+C218+C219+C327+C328+C330+C331+C332+C333+C67</f>
        <v>6178661.8</v>
      </c>
      <c r="D367" s="54">
        <f>D33+D34+D156+D157+D158+D209+D218+D219+D327+D328+D330+D331+D332+D333+D67</f>
        <v>6263335</v>
      </c>
      <c r="E367" s="54">
        <f>E33+E34+E156+E157+E158+E209+E218+E219+E327+E328+E330+E331+E332+E333+E67</f>
        <v>6581005</v>
      </c>
      <c r="F367" s="29"/>
      <c r="G367" s="27">
        <f t="shared" si="12"/>
        <v>19023001.8</v>
      </c>
    </row>
    <row r="368" spans="1:7" ht="15.75">
      <c r="A368" s="94" t="s">
        <v>1349</v>
      </c>
      <c r="B368" s="54">
        <v>0</v>
      </c>
      <c r="C368" s="54">
        <f>C114+C115+C123</f>
        <v>709089.9</v>
      </c>
      <c r="D368" s="54">
        <f>D114+D115+D123</f>
        <v>350466</v>
      </c>
      <c r="E368" s="54">
        <f>E114+E115+E123</f>
        <v>374298</v>
      </c>
      <c r="F368" s="29"/>
      <c r="G368" s="27">
        <f t="shared" si="12"/>
        <v>1433853.9</v>
      </c>
    </row>
    <row r="369" spans="1:7" ht="15.75">
      <c r="A369" s="94" t="s">
        <v>380</v>
      </c>
      <c r="B369" s="54">
        <v>8718089.2</v>
      </c>
      <c r="C369" s="54">
        <f>C365+C366+C367+C368</f>
        <v>9633955.9</v>
      </c>
      <c r="D369" s="54">
        <f>D365+D366+D367+D368</f>
        <v>7836443</v>
      </c>
      <c r="E369" s="54">
        <f>E365+E366+E367+E368</f>
        <v>8259222</v>
      </c>
      <c r="F369" s="29"/>
      <c r="G369" s="129">
        <f>G365+G366+G367+G368</f>
        <v>25729620.9</v>
      </c>
    </row>
    <row r="370" spans="1:7" ht="15.75">
      <c r="A370" s="31" t="s">
        <v>1601</v>
      </c>
      <c r="B370" s="32"/>
      <c r="C370" s="32"/>
      <c r="D370" s="32"/>
      <c r="E370" s="32"/>
      <c r="F370" s="33"/>
      <c r="G370" s="32"/>
    </row>
    <row r="371" spans="1:7" ht="15.75">
      <c r="A371" s="31" t="s">
        <v>1602</v>
      </c>
      <c r="B371" s="32"/>
      <c r="C371" s="32"/>
      <c r="D371" s="32"/>
      <c r="E371" s="32"/>
      <c r="F371" s="33"/>
      <c r="G371" s="32"/>
    </row>
    <row r="372" spans="1:7" ht="15.75">
      <c r="A372" s="584" t="s">
        <v>1603</v>
      </c>
      <c r="B372" s="585"/>
      <c r="C372" s="585"/>
      <c r="D372" s="32"/>
      <c r="E372" s="32"/>
      <c r="F372" s="33"/>
      <c r="G372" s="32"/>
    </row>
    <row r="373" spans="1:7" ht="15.75">
      <c r="A373" s="32"/>
      <c r="B373" s="32"/>
      <c r="C373" s="32"/>
      <c r="D373" s="32"/>
      <c r="E373" s="32"/>
      <c r="F373" s="37"/>
      <c r="G373" s="34"/>
    </row>
    <row r="374" spans="1:7" ht="15.75">
      <c r="A374" s="32"/>
      <c r="B374" s="32"/>
      <c r="C374" s="32"/>
      <c r="D374" s="32"/>
      <c r="E374" s="32"/>
      <c r="F374" s="37"/>
      <c r="G374" s="34"/>
    </row>
    <row r="375" spans="1:7" ht="15.75">
      <c r="A375" s="32"/>
      <c r="B375" s="32"/>
      <c r="C375" s="32"/>
      <c r="D375" s="32"/>
      <c r="E375" s="32"/>
      <c r="F375" s="37"/>
      <c r="G375" s="34"/>
    </row>
    <row r="376" spans="1:7" ht="12.75">
      <c r="A376" s="34"/>
      <c r="B376" s="34"/>
      <c r="C376" s="34"/>
      <c r="D376" s="34"/>
      <c r="E376" s="34"/>
      <c r="F376" s="37"/>
      <c r="G376" s="34"/>
    </row>
    <row r="377" spans="1:7" ht="12.75">
      <c r="A377" s="35" t="s">
        <v>1691</v>
      </c>
      <c r="B377" s="35"/>
      <c r="C377" s="34"/>
      <c r="D377" s="34"/>
      <c r="E377" s="34"/>
      <c r="F377" s="37"/>
      <c r="G377" s="34"/>
    </row>
    <row r="378" spans="1:7" ht="12.75">
      <c r="A378" s="35" t="s">
        <v>1691</v>
      </c>
      <c r="B378" s="35"/>
      <c r="C378" s="34"/>
      <c r="D378" s="34"/>
      <c r="E378" s="34"/>
      <c r="F378" s="37"/>
      <c r="G378" s="34"/>
    </row>
    <row r="379" spans="1:7" ht="12.75">
      <c r="A379" s="35" t="s">
        <v>1691</v>
      </c>
      <c r="B379" s="35"/>
      <c r="C379" s="34"/>
      <c r="D379" s="34"/>
      <c r="E379" s="34"/>
      <c r="F379" s="37"/>
      <c r="G379" s="34"/>
    </row>
    <row r="381" spans="1:7" ht="12.75">
      <c r="A381" s="8"/>
      <c r="B381" s="8"/>
      <c r="C381" s="8"/>
      <c r="D381" s="8"/>
      <c r="E381" s="8"/>
      <c r="F381" s="39"/>
      <c r="G381" s="8"/>
    </row>
    <row r="382" spans="1:7" ht="12.75">
      <c r="A382" s="8"/>
      <c r="B382" s="8"/>
      <c r="C382" s="8"/>
      <c r="D382" s="8"/>
      <c r="E382" s="8"/>
      <c r="F382" s="39"/>
      <c r="G382" s="8"/>
    </row>
  </sheetData>
  <sheetProtection/>
  <mergeCells count="24">
    <mergeCell ref="A6:F6"/>
    <mergeCell ref="F8:F12"/>
    <mergeCell ref="A1:F1"/>
    <mergeCell ref="A3:F3"/>
    <mergeCell ref="A4:F4"/>
    <mergeCell ref="A5:F5"/>
    <mergeCell ref="A82:F82"/>
    <mergeCell ref="B8:B12"/>
    <mergeCell ref="A8:A12"/>
    <mergeCell ref="C9:C12"/>
    <mergeCell ref="D9:D12"/>
    <mergeCell ref="A81:F81"/>
    <mergeCell ref="A19:F19"/>
    <mergeCell ref="C8:E8"/>
    <mergeCell ref="A20:F20"/>
    <mergeCell ref="E9:E12"/>
    <mergeCell ref="A224:F224"/>
    <mergeCell ref="A223:F223"/>
    <mergeCell ref="A313:F313"/>
    <mergeCell ref="A372:C372"/>
    <mergeCell ref="A364:F364"/>
    <mergeCell ref="A314:F314"/>
    <mergeCell ref="A338:F338"/>
    <mergeCell ref="A337:F337"/>
  </mergeCells>
  <printOptions horizontalCentered="1"/>
  <pageMargins left="0.3937007874015748" right="0.1968503937007874" top="0.3937007874015748" bottom="0.4330708661417323" header="0.4330708661417323" footer="0.3937007874015748"/>
  <pageSetup horizontalDpi="600" verticalDpi="600" orientation="landscape" paperSize="9" scale="68" r:id="rId1"/>
  <headerFooter alignWithMargins="0">
    <oddFooter>&amp;R&amp;P</oddFooter>
  </headerFooter>
  <rowBreaks count="5" manualBreakCount="5">
    <brk id="38" max="5" man="1"/>
    <brk id="76" max="5" man="1"/>
    <brk id="158" max="5" man="1"/>
    <brk id="185" max="5" man="1"/>
    <brk id="21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E206"/>
  <sheetViews>
    <sheetView view="pageBreakPreview" zoomScale="65" zoomScaleSheetLayoutView="65" zoomScalePageLayoutView="0" workbookViewId="0" topLeftCell="A1">
      <selection activeCell="B16" sqref="B16"/>
    </sheetView>
  </sheetViews>
  <sheetFormatPr defaultColWidth="8.75390625" defaultRowHeight="12.75"/>
  <cols>
    <col min="1" max="1" width="89.25390625" style="0" customWidth="1"/>
    <col min="2" max="2" width="39.75390625" style="0" customWidth="1"/>
    <col min="3" max="3" width="40.125" style="0" customWidth="1"/>
    <col min="4" max="4" width="39.375" style="0" customWidth="1"/>
  </cols>
  <sheetData>
    <row r="1" spans="1:4" ht="12.75">
      <c r="A1" s="610" t="s">
        <v>287</v>
      </c>
      <c r="B1" s="610"/>
      <c r="C1" s="610"/>
      <c r="D1" s="610"/>
    </row>
    <row r="2" spans="1:4" ht="12.75">
      <c r="A2" s="19"/>
      <c r="B2" s="19"/>
      <c r="C2" s="19"/>
      <c r="D2" s="9" t="s">
        <v>995</v>
      </c>
    </row>
    <row r="3" spans="1:4" ht="15.75">
      <c r="A3" s="611" t="s">
        <v>1077</v>
      </c>
      <c r="B3" s="611"/>
      <c r="C3" s="611"/>
      <c r="D3" s="611"/>
    </row>
    <row r="4" spans="1:4" ht="15.75">
      <c r="A4" s="611" t="s">
        <v>1372</v>
      </c>
      <c r="B4" s="612"/>
      <c r="C4" s="612"/>
      <c r="D4" s="612"/>
    </row>
    <row r="5" spans="1:4" ht="15">
      <c r="A5" s="627"/>
      <c r="B5" s="627"/>
      <c r="C5" s="627"/>
      <c r="D5" s="627"/>
    </row>
    <row r="6" spans="1:4" ht="15">
      <c r="A6" s="608" t="s">
        <v>369</v>
      </c>
      <c r="B6" s="608"/>
      <c r="C6" s="608"/>
      <c r="D6" s="608"/>
    </row>
    <row r="7" spans="1:4" ht="15">
      <c r="A7" s="24"/>
      <c r="B7" s="24"/>
      <c r="C7" s="24"/>
      <c r="D7" s="24"/>
    </row>
    <row r="8" spans="1:4" ht="15">
      <c r="A8" s="17"/>
      <c r="B8" s="17"/>
      <c r="C8" s="17"/>
      <c r="D8" s="111" t="s">
        <v>1058</v>
      </c>
    </row>
    <row r="9" spans="1:4" ht="12.75">
      <c r="A9" s="594" t="s">
        <v>371</v>
      </c>
      <c r="B9" s="622" t="s">
        <v>897</v>
      </c>
      <c r="C9" s="623"/>
      <c r="D9" s="624"/>
    </row>
    <row r="10" spans="1:4" ht="12.75">
      <c r="A10" s="595"/>
      <c r="B10" s="594" t="s">
        <v>372</v>
      </c>
      <c r="C10" s="617" t="s">
        <v>1698</v>
      </c>
      <c r="D10" s="617" t="s">
        <v>373</v>
      </c>
    </row>
    <row r="11" spans="1:4" ht="12.75">
      <c r="A11" s="595"/>
      <c r="B11" s="625"/>
      <c r="C11" s="617"/>
      <c r="D11" s="617"/>
    </row>
    <row r="12" spans="1:4" ht="12.75">
      <c r="A12" s="595"/>
      <c r="B12" s="625"/>
      <c r="C12" s="617"/>
      <c r="D12" s="617"/>
    </row>
    <row r="13" spans="1:4" ht="13.5" thickBot="1">
      <c r="A13" s="596"/>
      <c r="B13" s="626"/>
      <c r="C13" s="618"/>
      <c r="D13" s="618"/>
    </row>
    <row r="14" spans="1:4" ht="15.75" thickTop="1">
      <c r="A14" s="26">
        <v>1</v>
      </c>
      <c r="B14" s="107">
        <v>2</v>
      </c>
      <c r="C14" s="107">
        <v>3</v>
      </c>
      <c r="D14" s="107">
        <v>4</v>
      </c>
    </row>
    <row r="15" spans="1:4" ht="15.75">
      <c r="A15" s="112" t="s">
        <v>1286</v>
      </c>
      <c r="B15" s="121">
        <f>B16+B21+B22</f>
        <v>11239557.9</v>
      </c>
      <c r="C15" s="121">
        <f>C16+C21+C22</f>
        <v>8951287</v>
      </c>
      <c r="D15" s="121">
        <f>D16+D21+D22</f>
        <v>9264205</v>
      </c>
    </row>
    <row r="16" spans="1:4" ht="15.75">
      <c r="A16" s="113" t="s">
        <v>275</v>
      </c>
      <c r="B16" s="121">
        <f>B18+B20+B19</f>
        <v>9738109.9</v>
      </c>
      <c r="C16" s="121">
        <f>C18+C20+C19</f>
        <v>7836443</v>
      </c>
      <c r="D16" s="121">
        <f>D18+D20+D19</f>
        <v>8259222</v>
      </c>
    </row>
    <row r="17" spans="1:4" ht="15.75">
      <c r="A17" s="113" t="s">
        <v>276</v>
      </c>
      <c r="B17" s="121"/>
      <c r="C17" s="121"/>
      <c r="D17" s="121"/>
    </row>
    <row r="18" spans="1:4" ht="15.75">
      <c r="A18" s="113" t="s">
        <v>277</v>
      </c>
      <c r="B18" s="121">
        <f>B27+B64+B119+B156+B175</f>
        <v>9526364.9</v>
      </c>
      <c r="C18" s="121">
        <f>C27+C64+C119+C156+C175</f>
        <v>7653349</v>
      </c>
      <c r="D18" s="121">
        <f>D27+D64+D119+D156+D175</f>
        <v>8206494</v>
      </c>
    </row>
    <row r="19" spans="1:4" ht="15.75">
      <c r="A19" s="113" t="s">
        <v>351</v>
      </c>
      <c r="B19" s="129">
        <v>45918</v>
      </c>
      <c r="C19" s="129">
        <v>49267</v>
      </c>
      <c r="D19" s="129">
        <v>52728</v>
      </c>
    </row>
    <row r="20" spans="1:4" ht="15.75">
      <c r="A20" s="113" t="s">
        <v>278</v>
      </c>
      <c r="B20" s="121">
        <f>B28+B65+B120+B157+B176</f>
        <v>165827</v>
      </c>
      <c r="C20" s="121">
        <f>C28+C65+C120+C157+C176</f>
        <v>133827</v>
      </c>
      <c r="D20" s="121">
        <f>D28+D65+D120+D157+D176</f>
        <v>0</v>
      </c>
    </row>
    <row r="21" spans="1:4" ht="15.75">
      <c r="A21" s="113" t="s">
        <v>280</v>
      </c>
      <c r="B21" s="126">
        <f aca="true" t="shared" si="0" ref="B21:D22">B30+B67+B122+B159+B178</f>
        <v>734545</v>
      </c>
      <c r="C21" s="126">
        <f t="shared" si="0"/>
        <v>778844</v>
      </c>
      <c r="D21" s="126">
        <f t="shared" si="0"/>
        <v>820983</v>
      </c>
    </row>
    <row r="22" spans="1:4" ht="15.75">
      <c r="A22" s="113" t="s">
        <v>281</v>
      </c>
      <c r="B22" s="126">
        <f t="shared" si="0"/>
        <v>766903</v>
      </c>
      <c r="C22" s="126">
        <f t="shared" si="0"/>
        <v>336000</v>
      </c>
      <c r="D22" s="126">
        <f t="shared" si="0"/>
        <v>184000</v>
      </c>
    </row>
    <row r="23" spans="1:4" ht="15.75">
      <c r="A23" s="614" t="s">
        <v>1552</v>
      </c>
      <c r="B23" s="615"/>
      <c r="C23" s="615"/>
      <c r="D23" s="615"/>
    </row>
    <row r="24" spans="1:4" ht="15.75">
      <c r="A24" s="114" t="s">
        <v>282</v>
      </c>
      <c r="B24" s="122">
        <f>B25+B29+B30+B31</f>
        <v>2691908.8</v>
      </c>
      <c r="C24" s="122">
        <f>C25+C29+C30+C31</f>
        <v>2201976</v>
      </c>
      <c r="D24" s="122">
        <f>D25+D29+D30+D31</f>
        <v>2360256</v>
      </c>
    </row>
    <row r="25" spans="1:4" ht="15.75">
      <c r="A25" s="115" t="s">
        <v>275</v>
      </c>
      <c r="B25" s="122">
        <f>B27+B28</f>
        <v>2409942.8</v>
      </c>
      <c r="C25" s="122">
        <f>C27+C28</f>
        <v>1903092</v>
      </c>
      <c r="D25" s="122">
        <f>D27+D28</f>
        <v>2046427</v>
      </c>
    </row>
    <row r="26" spans="1:4" ht="15.75">
      <c r="A26" s="115" t="s">
        <v>276</v>
      </c>
      <c r="B26" s="122"/>
      <c r="C26" s="122"/>
      <c r="D26" s="122"/>
    </row>
    <row r="27" spans="1:4" ht="15.75">
      <c r="A27" s="115" t="s">
        <v>277</v>
      </c>
      <c r="B27" s="122">
        <f>B37+B46+B55</f>
        <v>2409942.8</v>
      </c>
      <c r="C27" s="122">
        <f>C37+C46+C55</f>
        <v>1903092</v>
      </c>
      <c r="D27" s="122">
        <f>D37+D46+D55</f>
        <v>2046427</v>
      </c>
    </row>
    <row r="28" spans="1:4" ht="15.75">
      <c r="A28" s="115" t="s">
        <v>278</v>
      </c>
      <c r="B28" s="122">
        <f aca="true" t="shared" si="1" ref="B28:D31">B38</f>
        <v>0</v>
      </c>
      <c r="C28" s="122">
        <f t="shared" si="1"/>
        <v>0</v>
      </c>
      <c r="D28" s="122">
        <f t="shared" si="1"/>
        <v>0</v>
      </c>
    </row>
    <row r="29" spans="1:4" ht="15.75">
      <c r="A29" s="115" t="s">
        <v>279</v>
      </c>
      <c r="B29" s="122">
        <f t="shared" si="1"/>
        <v>0</v>
      </c>
      <c r="C29" s="122">
        <f t="shared" si="1"/>
        <v>0</v>
      </c>
      <c r="D29" s="122">
        <f t="shared" si="1"/>
        <v>0</v>
      </c>
    </row>
    <row r="30" spans="1:4" ht="15.75">
      <c r="A30" s="115" t="s">
        <v>280</v>
      </c>
      <c r="B30" s="125">
        <f t="shared" si="1"/>
        <v>281966</v>
      </c>
      <c r="C30" s="125">
        <f t="shared" si="1"/>
        <v>298884</v>
      </c>
      <c r="D30" s="125">
        <f t="shared" si="1"/>
        <v>313829</v>
      </c>
    </row>
    <row r="31" spans="1:4" ht="15.75">
      <c r="A31" s="115" t="s">
        <v>281</v>
      </c>
      <c r="B31" s="125">
        <f t="shared" si="1"/>
        <v>0</v>
      </c>
      <c r="C31" s="125">
        <f t="shared" si="1"/>
        <v>0</v>
      </c>
      <c r="D31" s="125">
        <f t="shared" si="1"/>
        <v>0</v>
      </c>
    </row>
    <row r="32" spans="1:4" ht="15.75">
      <c r="A32" s="614" t="s">
        <v>143</v>
      </c>
      <c r="B32" s="630"/>
      <c r="C32" s="630"/>
      <c r="D32" s="630"/>
    </row>
    <row r="33" spans="1:4" ht="32.25" customHeight="1">
      <c r="A33" s="120" t="s">
        <v>327</v>
      </c>
      <c r="B33" s="51">
        <f>B35+B39+B40+B41</f>
        <v>2119684.8</v>
      </c>
      <c r="C33" s="51">
        <f>C35+C39+C40+C41</f>
        <v>1993913</v>
      </c>
      <c r="D33" s="51">
        <f>D35+D39+D40+D41</f>
        <v>2126360</v>
      </c>
    </row>
    <row r="34" spans="1:4" ht="15">
      <c r="A34" s="116" t="s">
        <v>1062</v>
      </c>
      <c r="B34" s="58"/>
      <c r="C34" s="58"/>
      <c r="D34" s="58"/>
    </row>
    <row r="35" spans="1:4" ht="15.75">
      <c r="A35" s="117" t="s">
        <v>275</v>
      </c>
      <c r="B35" s="123">
        <f>B37+B38</f>
        <v>1837718.8</v>
      </c>
      <c r="C35" s="123">
        <f>C37+C38</f>
        <v>1695029</v>
      </c>
      <c r="D35" s="123">
        <f>D37+D38</f>
        <v>1812531</v>
      </c>
    </row>
    <row r="36" spans="1:4" ht="15.75">
      <c r="A36" s="117" t="s">
        <v>276</v>
      </c>
      <c r="B36" s="124"/>
      <c r="C36" s="51"/>
      <c r="D36" s="51"/>
    </row>
    <row r="37" spans="1:4" ht="15.75">
      <c r="A37" s="117" t="s">
        <v>277</v>
      </c>
      <c r="B37" s="123">
        <v>1837718.8</v>
      </c>
      <c r="C37" s="51">
        <v>1695029</v>
      </c>
      <c r="D37" s="51">
        <v>1812531</v>
      </c>
    </row>
    <row r="38" spans="1:4" ht="15.75">
      <c r="A38" s="117" t="s">
        <v>278</v>
      </c>
      <c r="B38" s="123">
        <v>0</v>
      </c>
      <c r="C38" s="51">
        <v>0</v>
      </c>
      <c r="D38" s="51">
        <v>0</v>
      </c>
    </row>
    <row r="39" spans="1:4" ht="15.75">
      <c r="A39" s="117" t="s">
        <v>279</v>
      </c>
      <c r="B39" s="123">
        <v>0</v>
      </c>
      <c r="C39" s="51">
        <v>0</v>
      </c>
      <c r="D39" s="51">
        <v>0</v>
      </c>
    </row>
    <row r="40" spans="1:4" ht="15.75">
      <c r="A40" s="117" t="s">
        <v>280</v>
      </c>
      <c r="B40" s="53">
        <v>281966</v>
      </c>
      <c r="C40" s="53">
        <v>298884</v>
      </c>
      <c r="D40" s="53">
        <v>313829</v>
      </c>
    </row>
    <row r="41" spans="1:4" ht="15.75">
      <c r="A41" s="117" t="s">
        <v>281</v>
      </c>
      <c r="B41" s="51">
        <v>0</v>
      </c>
      <c r="C41" s="51">
        <v>0</v>
      </c>
      <c r="D41" s="51">
        <v>0</v>
      </c>
    </row>
    <row r="42" spans="1:4" ht="49.5" customHeight="1">
      <c r="A42" s="95" t="s">
        <v>1192</v>
      </c>
      <c r="B42" s="51">
        <f>B44+B48+B49+B50</f>
        <v>570663</v>
      </c>
      <c r="C42" s="51">
        <f>C44+C48+C49+C50</f>
        <v>206391</v>
      </c>
      <c r="D42" s="51">
        <f>D44+D48+D49+D50</f>
        <v>232110</v>
      </c>
    </row>
    <row r="43" spans="1:4" ht="15">
      <c r="A43" s="116" t="s">
        <v>1062</v>
      </c>
      <c r="B43" s="58"/>
      <c r="C43" s="58"/>
      <c r="D43" s="58"/>
    </row>
    <row r="44" spans="1:4" ht="15.75">
      <c r="A44" s="117" t="s">
        <v>275</v>
      </c>
      <c r="B44" s="123">
        <f>B46+B47</f>
        <v>570663</v>
      </c>
      <c r="C44" s="123">
        <f>C46+C47</f>
        <v>206391</v>
      </c>
      <c r="D44" s="123">
        <f>D46+D47</f>
        <v>232110</v>
      </c>
    </row>
    <row r="45" spans="1:4" ht="15.75">
      <c r="A45" s="117" t="s">
        <v>276</v>
      </c>
      <c r="B45" s="124"/>
      <c r="C45" s="51"/>
      <c r="D45" s="51"/>
    </row>
    <row r="46" spans="1:4" ht="15.75">
      <c r="A46" s="117" t="s">
        <v>277</v>
      </c>
      <c r="B46" s="123">
        <v>570663</v>
      </c>
      <c r="C46" s="51">
        <v>206391</v>
      </c>
      <c r="D46" s="51">
        <v>232110</v>
      </c>
    </row>
    <row r="47" spans="1:4" ht="15.75">
      <c r="A47" s="117" t="s">
        <v>278</v>
      </c>
      <c r="B47" s="123">
        <v>0</v>
      </c>
      <c r="C47" s="51">
        <v>0</v>
      </c>
      <c r="D47" s="51">
        <v>0</v>
      </c>
    </row>
    <row r="48" spans="1:4" ht="15.75">
      <c r="A48" s="117" t="s">
        <v>279</v>
      </c>
      <c r="B48" s="123">
        <v>0</v>
      </c>
      <c r="C48" s="51">
        <v>0</v>
      </c>
      <c r="D48" s="51">
        <v>0</v>
      </c>
    </row>
    <row r="49" spans="1:4" ht="15.75">
      <c r="A49" s="117" t="s">
        <v>280</v>
      </c>
      <c r="B49" s="53">
        <v>0</v>
      </c>
      <c r="C49" s="53">
        <v>0</v>
      </c>
      <c r="D49" s="53">
        <v>0</v>
      </c>
    </row>
    <row r="50" spans="1:4" ht="15.75">
      <c r="A50" s="117" t="s">
        <v>281</v>
      </c>
      <c r="B50" s="51">
        <v>0</v>
      </c>
      <c r="C50" s="51">
        <v>0</v>
      </c>
      <c r="D50" s="51">
        <v>0</v>
      </c>
    </row>
    <row r="51" spans="1:4" ht="45">
      <c r="A51" s="224" t="s">
        <v>1216</v>
      </c>
      <c r="B51" s="51">
        <f>B53+B57+B58+B59</f>
        <v>1561</v>
      </c>
      <c r="C51" s="51">
        <f>C53+C57+C58+C59</f>
        <v>1672</v>
      </c>
      <c r="D51" s="51">
        <f>D53+D57+D58+D59</f>
        <v>1786</v>
      </c>
    </row>
    <row r="52" spans="1:4" ht="15">
      <c r="A52" s="116" t="s">
        <v>1062</v>
      </c>
      <c r="B52" s="58"/>
      <c r="C52" s="58"/>
      <c r="D52" s="58"/>
    </row>
    <row r="53" spans="1:4" ht="15.75">
      <c r="A53" s="117" t="s">
        <v>275</v>
      </c>
      <c r="B53" s="123">
        <f>B55+B56</f>
        <v>1561</v>
      </c>
      <c r="C53" s="123">
        <f>C55+C56</f>
        <v>1672</v>
      </c>
      <c r="D53" s="123">
        <f>D55+D56</f>
        <v>1786</v>
      </c>
    </row>
    <row r="54" spans="1:4" ht="15.75">
      <c r="A54" s="117" t="s">
        <v>276</v>
      </c>
      <c r="B54" s="124"/>
      <c r="C54" s="51"/>
      <c r="D54" s="51"/>
    </row>
    <row r="55" spans="1:4" ht="15.75">
      <c r="A55" s="117" t="s">
        <v>277</v>
      </c>
      <c r="B55" s="123">
        <v>1561</v>
      </c>
      <c r="C55" s="51">
        <v>1672</v>
      </c>
      <c r="D55" s="51">
        <v>1786</v>
      </c>
    </row>
    <row r="56" spans="1:4" ht="15.75">
      <c r="A56" s="117" t="s">
        <v>278</v>
      </c>
      <c r="B56" s="123">
        <v>0</v>
      </c>
      <c r="C56" s="51">
        <v>0</v>
      </c>
      <c r="D56" s="51">
        <v>0</v>
      </c>
    </row>
    <row r="57" spans="1:4" ht="15.75">
      <c r="A57" s="117" t="s">
        <v>279</v>
      </c>
      <c r="B57" s="123">
        <v>0</v>
      </c>
      <c r="C57" s="51">
        <v>0</v>
      </c>
      <c r="D57" s="51">
        <v>0</v>
      </c>
    </row>
    <row r="58" spans="1:4" ht="15.75">
      <c r="A58" s="117" t="s">
        <v>280</v>
      </c>
      <c r="B58" s="53">
        <v>0</v>
      </c>
      <c r="C58" s="53">
        <v>0</v>
      </c>
      <c r="D58" s="53">
        <v>0</v>
      </c>
    </row>
    <row r="59" spans="1:4" ht="15.75">
      <c r="A59" s="117" t="s">
        <v>281</v>
      </c>
      <c r="B59" s="51">
        <v>0</v>
      </c>
      <c r="C59" s="51">
        <v>0</v>
      </c>
      <c r="D59" s="51">
        <v>0</v>
      </c>
    </row>
    <row r="60" spans="1:4" ht="17.25" customHeight="1">
      <c r="A60" s="619" t="s">
        <v>1148</v>
      </c>
      <c r="B60" s="616"/>
      <c r="C60" s="616"/>
      <c r="D60" s="616"/>
    </row>
    <row r="61" spans="1:4" ht="15.75">
      <c r="A61" s="114" t="s">
        <v>283</v>
      </c>
      <c r="B61" s="122">
        <f>B62+B66+B67+B68</f>
        <v>6281421</v>
      </c>
      <c r="C61" s="122">
        <f>C62+C66+C67+C68</f>
        <v>5055450</v>
      </c>
      <c r="D61" s="122">
        <f>D62+D66+D67+D68</f>
        <v>5251566</v>
      </c>
    </row>
    <row r="62" spans="1:4" ht="15.75">
      <c r="A62" s="115" t="s">
        <v>275</v>
      </c>
      <c r="B62" s="122">
        <f>B64+B65</f>
        <v>5980602</v>
      </c>
      <c r="C62" s="122">
        <f>C64+C65</f>
        <v>4745790</v>
      </c>
      <c r="D62" s="122">
        <f>D64+D65</f>
        <v>4941412</v>
      </c>
    </row>
    <row r="63" spans="1:4" ht="15.75">
      <c r="A63" s="115" t="s">
        <v>276</v>
      </c>
      <c r="B63" s="122"/>
      <c r="C63" s="122"/>
      <c r="D63" s="122"/>
    </row>
    <row r="64" spans="1:4" ht="15.75">
      <c r="A64" s="115" t="s">
        <v>277</v>
      </c>
      <c r="B64" s="122">
        <f>B74+B83+B92+B101+B110</f>
        <v>5814775</v>
      </c>
      <c r="C64" s="122">
        <f>C74+C83+C92+C101+C110</f>
        <v>4611963</v>
      </c>
      <c r="D64" s="122">
        <f>D74+D83+D92+D101+D110</f>
        <v>4941412</v>
      </c>
    </row>
    <row r="65" spans="1:4" ht="15.75">
      <c r="A65" s="115" t="s">
        <v>278</v>
      </c>
      <c r="B65" s="122">
        <f>B75+B85+B93</f>
        <v>165827</v>
      </c>
      <c r="C65" s="122">
        <f>C75+C85+C93</f>
        <v>133827</v>
      </c>
      <c r="D65" s="122">
        <f>D75+D85+D93</f>
        <v>0</v>
      </c>
    </row>
    <row r="66" spans="1:4" ht="15.75">
      <c r="A66" s="115" t="s">
        <v>279</v>
      </c>
      <c r="B66" s="122">
        <f aca="true" t="shared" si="2" ref="B66:D67">B76+B85+B94</f>
        <v>0</v>
      </c>
      <c r="C66" s="122">
        <f t="shared" si="2"/>
        <v>0</v>
      </c>
      <c r="D66" s="122">
        <f t="shared" si="2"/>
        <v>0</v>
      </c>
    </row>
    <row r="67" spans="1:4" ht="15.75">
      <c r="A67" s="115" t="s">
        <v>280</v>
      </c>
      <c r="B67" s="125">
        <f t="shared" si="2"/>
        <v>247819</v>
      </c>
      <c r="C67" s="125">
        <f t="shared" si="2"/>
        <v>262660</v>
      </c>
      <c r="D67" s="125">
        <f t="shared" si="2"/>
        <v>276154</v>
      </c>
    </row>
    <row r="68" spans="1:4" ht="15.75">
      <c r="A68" s="115" t="s">
        <v>281</v>
      </c>
      <c r="B68" s="125">
        <f>B78+B96</f>
        <v>53000</v>
      </c>
      <c r="C68" s="125">
        <f>C78+C96</f>
        <v>47000</v>
      </c>
      <c r="D68" s="125">
        <f>D78+D96</f>
        <v>34000</v>
      </c>
    </row>
    <row r="69" spans="1:4" ht="18.75" customHeight="1">
      <c r="A69" s="619" t="s">
        <v>1520</v>
      </c>
      <c r="B69" s="630"/>
      <c r="C69" s="630"/>
      <c r="D69" s="630"/>
    </row>
    <row r="70" spans="1:4" ht="30.75">
      <c r="A70" s="109" t="s">
        <v>1150</v>
      </c>
      <c r="B70" s="51">
        <f>B72+B76+B77+B78</f>
        <v>5577780.6</v>
      </c>
      <c r="C70" s="51">
        <f>C72+C76+C77+C78</f>
        <v>4362275</v>
      </c>
      <c r="D70" s="51">
        <f>D72+D76+D77+D78</f>
        <v>4515214</v>
      </c>
    </row>
    <row r="71" spans="1:4" ht="15">
      <c r="A71" s="116" t="s">
        <v>1062</v>
      </c>
      <c r="B71" s="58"/>
      <c r="C71" s="58"/>
      <c r="D71" s="58"/>
    </row>
    <row r="72" spans="1:4" ht="15.75">
      <c r="A72" s="117" t="s">
        <v>275</v>
      </c>
      <c r="B72" s="123">
        <f>B74+B75</f>
        <v>5327369.6</v>
      </c>
      <c r="C72" s="123">
        <f>C74+C75</f>
        <v>4106111</v>
      </c>
      <c r="D72" s="123">
        <f>D74+D75</f>
        <v>4261427</v>
      </c>
    </row>
    <row r="73" spans="1:4" ht="15.75">
      <c r="A73" s="117" t="s">
        <v>276</v>
      </c>
      <c r="B73" s="53"/>
      <c r="C73" s="53"/>
      <c r="D73" s="53"/>
    </row>
    <row r="74" spans="1:4" ht="15.75">
      <c r="A74" s="117" t="s">
        <v>277</v>
      </c>
      <c r="B74" s="53">
        <v>5161542.6</v>
      </c>
      <c r="C74" s="53">
        <v>3972284</v>
      </c>
      <c r="D74" s="53">
        <v>4261427</v>
      </c>
    </row>
    <row r="75" spans="1:4" ht="15.75">
      <c r="A75" s="117" t="s">
        <v>278</v>
      </c>
      <c r="B75" s="53">
        <v>165827</v>
      </c>
      <c r="C75" s="53">
        <v>133827</v>
      </c>
      <c r="D75" s="53">
        <v>0</v>
      </c>
    </row>
    <row r="76" spans="1:4" ht="15.75">
      <c r="A76" s="117" t="s">
        <v>279</v>
      </c>
      <c r="B76" s="53">
        <v>0</v>
      </c>
      <c r="C76" s="53">
        <v>0</v>
      </c>
      <c r="D76" s="53">
        <v>0</v>
      </c>
    </row>
    <row r="77" spans="1:4" ht="15.75">
      <c r="A77" s="117" t="s">
        <v>280</v>
      </c>
      <c r="B77" s="53">
        <v>197411</v>
      </c>
      <c r="C77" s="53">
        <v>209164</v>
      </c>
      <c r="D77" s="53">
        <v>219787</v>
      </c>
    </row>
    <row r="78" spans="1:4" ht="15.75">
      <c r="A78" s="117" t="s">
        <v>281</v>
      </c>
      <c r="B78" s="48">
        <v>53000</v>
      </c>
      <c r="C78" s="48">
        <v>47000</v>
      </c>
      <c r="D78" s="48">
        <v>34000</v>
      </c>
    </row>
    <row r="79" spans="1:4" ht="49.5" customHeight="1">
      <c r="A79" s="120" t="s">
        <v>860</v>
      </c>
      <c r="B79" s="51">
        <f>B81+B85+B86+B87</f>
        <v>69235</v>
      </c>
      <c r="C79" s="51">
        <f>C81+C85+C86+C87</f>
        <v>63453</v>
      </c>
      <c r="D79" s="51">
        <f>D81+D85+D86+D87</f>
        <v>67864</v>
      </c>
    </row>
    <row r="80" spans="1:4" ht="15">
      <c r="A80" s="116" t="s">
        <v>1062</v>
      </c>
      <c r="B80" s="58"/>
      <c r="C80" s="58"/>
      <c r="D80" s="58"/>
    </row>
    <row r="81" spans="1:4" ht="15.75">
      <c r="A81" s="117" t="s">
        <v>275</v>
      </c>
      <c r="B81" s="123">
        <f>B83+B84</f>
        <v>55635</v>
      </c>
      <c r="C81" s="123">
        <f>C83+C84</f>
        <v>48973</v>
      </c>
      <c r="D81" s="123">
        <f>D83+D84</f>
        <v>52464</v>
      </c>
    </row>
    <row r="82" spans="1:4" ht="15.75">
      <c r="A82" s="117" t="s">
        <v>276</v>
      </c>
      <c r="B82" s="53"/>
      <c r="C82" s="53"/>
      <c r="D82" s="53"/>
    </row>
    <row r="83" spans="1:4" ht="15.75">
      <c r="A83" s="117" t="s">
        <v>277</v>
      </c>
      <c r="B83" s="53">
        <v>55635</v>
      </c>
      <c r="C83" s="53">
        <v>48973</v>
      </c>
      <c r="D83" s="53">
        <v>52464</v>
      </c>
    </row>
    <row r="84" spans="1:4" ht="15.75">
      <c r="A84" s="117" t="s">
        <v>278</v>
      </c>
      <c r="B84" s="53">
        <v>0</v>
      </c>
      <c r="C84" s="53">
        <v>0</v>
      </c>
      <c r="D84" s="53">
        <v>0</v>
      </c>
    </row>
    <row r="85" spans="1:4" ht="15.75">
      <c r="A85" s="117" t="s">
        <v>279</v>
      </c>
      <c r="B85" s="53">
        <v>0</v>
      </c>
      <c r="C85" s="53">
        <v>0</v>
      </c>
      <c r="D85" s="53">
        <v>0</v>
      </c>
    </row>
    <row r="86" spans="1:4" ht="15.75">
      <c r="A86" s="117" t="s">
        <v>280</v>
      </c>
      <c r="B86" s="53">
        <v>13600</v>
      </c>
      <c r="C86" s="53">
        <v>14480</v>
      </c>
      <c r="D86" s="53">
        <v>15400</v>
      </c>
    </row>
    <row r="87" spans="1:4" ht="15.75">
      <c r="A87" s="117" t="s">
        <v>281</v>
      </c>
      <c r="B87" s="48"/>
      <c r="C87" s="48"/>
      <c r="D87" s="48"/>
    </row>
    <row r="88" spans="1:4" ht="15.75">
      <c r="A88" s="118" t="s">
        <v>1440</v>
      </c>
      <c r="B88" s="51">
        <f>B90+B94+B95+B96</f>
        <v>88976.4</v>
      </c>
      <c r="C88" s="51">
        <f>C90+C94+C95+C96</f>
        <v>41646</v>
      </c>
      <c r="D88" s="51">
        <f>D90+D94+D95+D96</f>
        <v>43777</v>
      </c>
    </row>
    <row r="89" spans="1:4" ht="15">
      <c r="A89" s="116" t="s">
        <v>1062</v>
      </c>
      <c r="B89" s="58"/>
      <c r="C89" s="58"/>
      <c r="D89" s="58"/>
    </row>
    <row r="90" spans="1:4" ht="15.75">
      <c r="A90" s="117" t="s">
        <v>275</v>
      </c>
      <c r="B90" s="123">
        <f>B92+B93</f>
        <v>52168.4</v>
      </c>
      <c r="C90" s="123">
        <f>C92+C93</f>
        <v>2630</v>
      </c>
      <c r="D90" s="123">
        <f>D92+D93</f>
        <v>2810</v>
      </c>
    </row>
    <row r="91" spans="1:4" ht="15.75">
      <c r="A91" s="117" t="s">
        <v>276</v>
      </c>
      <c r="B91" s="48"/>
      <c r="C91" s="48"/>
      <c r="D91" s="48"/>
    </row>
    <row r="92" spans="1:4" ht="15.75">
      <c r="A92" s="117" t="s">
        <v>277</v>
      </c>
      <c r="B92" s="48">
        <v>52168.4</v>
      </c>
      <c r="C92" s="48">
        <v>2630</v>
      </c>
      <c r="D92" s="48">
        <v>2810</v>
      </c>
    </row>
    <row r="93" spans="1:4" ht="15.75">
      <c r="A93" s="117" t="s">
        <v>278</v>
      </c>
      <c r="B93" s="48">
        <v>0</v>
      </c>
      <c r="C93" s="48">
        <v>0</v>
      </c>
      <c r="D93" s="48">
        <v>0</v>
      </c>
    </row>
    <row r="94" spans="1:4" ht="15.75">
      <c r="A94" s="117" t="s">
        <v>279</v>
      </c>
      <c r="B94" s="48">
        <v>0</v>
      </c>
      <c r="C94" s="48">
        <v>0</v>
      </c>
      <c r="D94" s="48">
        <v>0</v>
      </c>
    </row>
    <row r="95" spans="1:4" ht="15.75">
      <c r="A95" s="117" t="s">
        <v>280</v>
      </c>
      <c r="B95" s="48">
        <v>36808</v>
      </c>
      <c r="C95" s="48">
        <v>39016</v>
      </c>
      <c r="D95" s="48">
        <v>40967</v>
      </c>
    </row>
    <row r="96" spans="1:4" ht="15.75">
      <c r="A96" s="117" t="s">
        <v>281</v>
      </c>
      <c r="B96" s="48">
        <v>0</v>
      </c>
      <c r="C96" s="48">
        <v>0</v>
      </c>
      <c r="D96" s="48">
        <v>0</v>
      </c>
    </row>
    <row r="97" spans="1:4" ht="15.75">
      <c r="A97" s="110" t="s">
        <v>1441</v>
      </c>
      <c r="B97" s="51">
        <f>B99+B103+B104+B105</f>
        <v>363304</v>
      </c>
      <c r="C97" s="51">
        <f>C99+C103+C104+C105</f>
        <v>395751</v>
      </c>
      <c r="D97" s="51">
        <f>D99+D103+D104+D105</f>
        <v>422473</v>
      </c>
    </row>
    <row r="98" spans="1:4" ht="15">
      <c r="A98" s="116" t="s">
        <v>1062</v>
      </c>
      <c r="B98" s="58"/>
      <c r="C98" s="58"/>
      <c r="D98" s="58"/>
    </row>
    <row r="99" spans="1:4" ht="15.75">
      <c r="A99" s="117" t="s">
        <v>275</v>
      </c>
      <c r="B99" s="123">
        <f>B101+B102</f>
        <v>363304</v>
      </c>
      <c r="C99" s="123">
        <f>C101+C102</f>
        <v>395751</v>
      </c>
      <c r="D99" s="123">
        <f>D101+D102</f>
        <v>422473</v>
      </c>
    </row>
    <row r="100" spans="1:4" ht="15.75">
      <c r="A100" s="117" t="s">
        <v>276</v>
      </c>
      <c r="B100" s="51"/>
      <c r="C100" s="51"/>
      <c r="D100" s="51"/>
    </row>
    <row r="101" spans="1:4" ht="15.75">
      <c r="A101" s="117" t="s">
        <v>277</v>
      </c>
      <c r="B101" s="51">
        <v>363304</v>
      </c>
      <c r="C101" s="51">
        <v>395751</v>
      </c>
      <c r="D101" s="51">
        <v>422473</v>
      </c>
    </row>
    <row r="102" spans="1:4" ht="15.75">
      <c r="A102" s="117" t="s">
        <v>278</v>
      </c>
      <c r="B102" s="51">
        <v>0</v>
      </c>
      <c r="C102" s="51">
        <v>0</v>
      </c>
      <c r="D102" s="51">
        <v>0</v>
      </c>
    </row>
    <row r="103" spans="1:4" ht="15.75">
      <c r="A103" s="117" t="s">
        <v>279</v>
      </c>
      <c r="B103" s="51">
        <v>0</v>
      </c>
      <c r="C103" s="51">
        <v>0</v>
      </c>
      <c r="D103" s="51">
        <v>0</v>
      </c>
    </row>
    <row r="104" spans="1:4" ht="15.75">
      <c r="A104" s="117" t="s">
        <v>280</v>
      </c>
      <c r="B104" s="51"/>
      <c r="C104" s="51"/>
      <c r="D104" s="51"/>
    </row>
    <row r="105" spans="1:4" ht="15.75">
      <c r="A105" s="117" t="s">
        <v>281</v>
      </c>
      <c r="B105" s="51">
        <v>0</v>
      </c>
      <c r="C105" s="51">
        <v>0</v>
      </c>
      <c r="D105" s="51">
        <v>0</v>
      </c>
    </row>
    <row r="106" spans="1:4" ht="30">
      <c r="A106" s="119" t="s">
        <v>1442</v>
      </c>
      <c r="B106" s="51">
        <f>B108+B112+B113+B114</f>
        <v>182125</v>
      </c>
      <c r="C106" s="51">
        <f>C108+C112+C113+C114</f>
        <v>192325</v>
      </c>
      <c r="D106" s="51">
        <f>D108+D112+D113+D114</f>
        <v>202238</v>
      </c>
    </row>
    <row r="107" spans="1:4" ht="15">
      <c r="A107" s="116" t="s">
        <v>1062</v>
      </c>
      <c r="B107" s="58"/>
      <c r="C107" s="58"/>
      <c r="D107" s="58"/>
    </row>
    <row r="108" spans="1:4" ht="15.75">
      <c r="A108" s="117" t="s">
        <v>275</v>
      </c>
      <c r="B108" s="123">
        <f>B110+B111</f>
        <v>182125</v>
      </c>
      <c r="C108" s="123">
        <f>C110+C111</f>
        <v>192325</v>
      </c>
      <c r="D108" s="123">
        <f>D110+D111</f>
        <v>202238</v>
      </c>
    </row>
    <row r="109" spans="1:4" ht="15.75">
      <c r="A109" s="117" t="s">
        <v>276</v>
      </c>
      <c r="B109" s="51"/>
      <c r="C109" s="51"/>
      <c r="D109" s="51"/>
    </row>
    <row r="110" spans="1:4" ht="15.75">
      <c r="A110" s="117" t="s">
        <v>277</v>
      </c>
      <c r="B110" s="51">
        <v>182125</v>
      </c>
      <c r="C110" s="51">
        <v>192325</v>
      </c>
      <c r="D110" s="51">
        <v>202238</v>
      </c>
    </row>
    <row r="111" spans="1:4" ht="15.75">
      <c r="A111" s="117" t="s">
        <v>278</v>
      </c>
      <c r="B111" s="51">
        <v>0</v>
      </c>
      <c r="C111" s="51">
        <v>0</v>
      </c>
      <c r="D111" s="51">
        <v>0</v>
      </c>
    </row>
    <row r="112" spans="1:4" ht="15.75">
      <c r="A112" s="117" t="s">
        <v>279</v>
      </c>
      <c r="B112" s="51">
        <v>0</v>
      </c>
      <c r="C112" s="51">
        <v>0</v>
      </c>
      <c r="D112" s="51">
        <v>0</v>
      </c>
    </row>
    <row r="113" spans="1:4" ht="15.75">
      <c r="A113" s="117" t="s">
        <v>280</v>
      </c>
      <c r="B113" s="51"/>
      <c r="C113" s="51"/>
      <c r="D113" s="51"/>
    </row>
    <row r="114" spans="1:4" ht="15.75">
      <c r="A114" s="117" t="s">
        <v>281</v>
      </c>
      <c r="B114" s="51">
        <v>0</v>
      </c>
      <c r="C114" s="51">
        <v>0</v>
      </c>
      <c r="D114" s="51">
        <v>0</v>
      </c>
    </row>
    <row r="115" spans="1:4" ht="17.25" customHeight="1">
      <c r="A115" s="579" t="s">
        <v>51</v>
      </c>
      <c r="B115" s="616"/>
      <c r="C115" s="616"/>
      <c r="D115" s="616"/>
    </row>
    <row r="116" spans="1:4" ht="15.75">
      <c r="A116" s="114" t="s">
        <v>284</v>
      </c>
      <c r="B116" s="127">
        <f>B117+B121+B122+B123</f>
        <v>2021266.1</v>
      </c>
      <c r="C116" s="127">
        <f>C117+C121+C122+C123</f>
        <v>1444890</v>
      </c>
      <c r="D116" s="127">
        <f>D117+D121+D122+D123</f>
        <v>1394388</v>
      </c>
    </row>
    <row r="117" spans="1:4" ht="15.75">
      <c r="A117" s="115" t="s">
        <v>275</v>
      </c>
      <c r="B117" s="127">
        <f>B119+B120</f>
        <v>1102603.1</v>
      </c>
      <c r="C117" s="127">
        <f>C119+C120</f>
        <v>938590</v>
      </c>
      <c r="D117" s="127">
        <f>D119+D120</f>
        <v>1013388</v>
      </c>
    </row>
    <row r="118" spans="1:4" ht="15.75">
      <c r="A118" s="115" t="s">
        <v>276</v>
      </c>
      <c r="B118" s="127"/>
      <c r="C118" s="127"/>
      <c r="D118" s="127"/>
    </row>
    <row r="119" spans="1:4" ht="15.75">
      <c r="A119" s="115" t="s">
        <v>277</v>
      </c>
      <c r="B119" s="127">
        <f>B129+B138+B147</f>
        <v>1102603.1</v>
      </c>
      <c r="C119" s="127">
        <f>C129+C138+C147</f>
        <v>938590</v>
      </c>
      <c r="D119" s="127">
        <f>D129+D138+D147</f>
        <v>1013388</v>
      </c>
    </row>
    <row r="120" spans="1:4" ht="15.75">
      <c r="A120" s="115" t="s">
        <v>278</v>
      </c>
      <c r="B120" s="127">
        <f aca="true" t="shared" si="3" ref="B120:D123">B130+B139</f>
        <v>0</v>
      </c>
      <c r="C120" s="127">
        <f t="shared" si="3"/>
        <v>0</v>
      </c>
      <c r="D120" s="127">
        <f t="shared" si="3"/>
        <v>0</v>
      </c>
    </row>
    <row r="121" spans="1:4" ht="15.75">
      <c r="A121" s="115" t="s">
        <v>279</v>
      </c>
      <c r="B121" s="127">
        <f t="shared" si="3"/>
        <v>0</v>
      </c>
      <c r="C121" s="127">
        <f t="shared" si="3"/>
        <v>0</v>
      </c>
      <c r="D121" s="127">
        <f t="shared" si="3"/>
        <v>0</v>
      </c>
    </row>
    <row r="122" spans="1:4" ht="15.75">
      <c r="A122" s="115" t="s">
        <v>280</v>
      </c>
      <c r="B122" s="46">
        <f t="shared" si="3"/>
        <v>204760</v>
      </c>
      <c r="C122" s="46">
        <f t="shared" si="3"/>
        <v>217300</v>
      </c>
      <c r="D122" s="46">
        <f t="shared" si="3"/>
        <v>231000</v>
      </c>
    </row>
    <row r="123" spans="1:4" ht="15.75">
      <c r="A123" s="115" t="s">
        <v>281</v>
      </c>
      <c r="B123" s="46">
        <f t="shared" si="3"/>
        <v>713903</v>
      </c>
      <c r="C123" s="46">
        <f t="shared" si="3"/>
        <v>289000</v>
      </c>
      <c r="D123" s="46">
        <f t="shared" si="3"/>
        <v>150000</v>
      </c>
    </row>
    <row r="124" spans="1:4" ht="18" customHeight="1">
      <c r="A124" s="579" t="s">
        <v>1521</v>
      </c>
      <c r="B124" s="621"/>
      <c r="C124" s="621"/>
      <c r="D124" s="621"/>
    </row>
    <row r="125" spans="1:4" ht="33.75" customHeight="1">
      <c r="A125" s="109" t="s">
        <v>1443</v>
      </c>
      <c r="B125" s="51">
        <f>B127+B131+B132+B133</f>
        <v>955326.9</v>
      </c>
      <c r="C125" s="51">
        <f>C127+C131+C132+C133</f>
        <v>974511</v>
      </c>
      <c r="D125" s="51">
        <f>D127+D131+D132+D133</f>
        <v>1043277</v>
      </c>
    </row>
    <row r="126" spans="1:4" ht="15">
      <c r="A126" s="116" t="s">
        <v>1062</v>
      </c>
      <c r="B126" s="58"/>
      <c r="C126" s="58"/>
      <c r="D126" s="58"/>
    </row>
    <row r="127" spans="1:4" ht="15.75">
      <c r="A127" s="117" t="s">
        <v>275</v>
      </c>
      <c r="B127" s="123">
        <f>B129+B130</f>
        <v>722066.9</v>
      </c>
      <c r="C127" s="123">
        <f>C129+C130</f>
        <v>728211</v>
      </c>
      <c r="D127" s="123">
        <f>D129+D130</f>
        <v>782277</v>
      </c>
    </row>
    <row r="128" spans="1:4" ht="15.75">
      <c r="A128" s="117" t="s">
        <v>276</v>
      </c>
      <c r="B128" s="51"/>
      <c r="C128" s="51"/>
      <c r="D128" s="51"/>
    </row>
    <row r="129" spans="1:4" ht="15.75">
      <c r="A129" s="117" t="s">
        <v>277</v>
      </c>
      <c r="B129" s="51">
        <v>722066.9</v>
      </c>
      <c r="C129" s="51">
        <v>728211</v>
      </c>
      <c r="D129" s="51">
        <v>782277</v>
      </c>
    </row>
    <row r="130" spans="1:4" ht="15.75">
      <c r="A130" s="117" t="s">
        <v>278</v>
      </c>
      <c r="B130" s="51">
        <v>0</v>
      </c>
      <c r="C130" s="51">
        <v>0</v>
      </c>
      <c r="D130" s="51">
        <v>0</v>
      </c>
    </row>
    <row r="131" spans="1:4" ht="15.75">
      <c r="A131" s="117" t="s">
        <v>279</v>
      </c>
      <c r="B131" s="51">
        <v>0</v>
      </c>
      <c r="C131" s="51">
        <v>0</v>
      </c>
      <c r="D131" s="51">
        <v>0</v>
      </c>
    </row>
    <row r="132" spans="1:4" ht="15.75">
      <c r="A132" s="117" t="s">
        <v>280</v>
      </c>
      <c r="B132" s="51">
        <f>57860+72700+74200</f>
        <v>204760</v>
      </c>
      <c r="C132" s="51">
        <f>61000+77700+78600</f>
        <v>217300</v>
      </c>
      <c r="D132" s="51">
        <f>64700+82800+83500</f>
        <v>231000</v>
      </c>
    </row>
    <row r="133" spans="1:4" ht="15.75">
      <c r="A133" s="117" t="s">
        <v>281</v>
      </c>
      <c r="B133" s="51">
        <v>28500</v>
      </c>
      <c r="C133" s="51">
        <v>29000</v>
      </c>
      <c r="D133" s="51">
        <v>30000</v>
      </c>
    </row>
    <row r="134" spans="1:4" ht="37.5" customHeight="1">
      <c r="A134" s="89" t="s">
        <v>1078</v>
      </c>
      <c r="B134" s="51">
        <f>B136+B140+B141+B142</f>
        <v>1065446.2</v>
      </c>
      <c r="C134" s="51">
        <f>C136+C140+C141+C142</f>
        <v>469851</v>
      </c>
      <c r="D134" s="51">
        <f>D136+D140+D141+D142</f>
        <v>350547</v>
      </c>
    </row>
    <row r="135" spans="1:4" ht="15">
      <c r="A135" s="116" t="s">
        <v>1062</v>
      </c>
      <c r="B135" s="58"/>
      <c r="C135" s="58"/>
      <c r="D135" s="58"/>
    </row>
    <row r="136" spans="1:4" ht="15.75">
      <c r="A136" s="117" t="s">
        <v>275</v>
      </c>
      <c r="B136" s="123">
        <f>B138+B139</f>
        <v>380043.2</v>
      </c>
      <c r="C136" s="123">
        <f>C138+C139</f>
        <v>209851</v>
      </c>
      <c r="D136" s="123">
        <f>D138+D139</f>
        <v>230547</v>
      </c>
    </row>
    <row r="137" spans="1:5" ht="15.75">
      <c r="A137" s="117" t="s">
        <v>276</v>
      </c>
      <c r="B137" s="53"/>
      <c r="C137" s="53"/>
      <c r="D137" s="53"/>
      <c r="E137" s="28"/>
    </row>
    <row r="138" spans="1:4" ht="15.75">
      <c r="A138" s="117" t="s">
        <v>277</v>
      </c>
      <c r="B138" s="53">
        <v>380043.2</v>
      </c>
      <c r="C138" s="53">
        <v>209851</v>
      </c>
      <c r="D138" s="53">
        <v>230547</v>
      </c>
    </row>
    <row r="139" spans="1:4" ht="15.75">
      <c r="A139" s="117" t="s">
        <v>278</v>
      </c>
      <c r="B139" s="53">
        <v>0</v>
      </c>
      <c r="C139" s="53">
        <v>0</v>
      </c>
      <c r="D139" s="53">
        <v>0</v>
      </c>
    </row>
    <row r="140" spans="1:4" ht="15.75">
      <c r="A140" s="117" t="s">
        <v>279</v>
      </c>
      <c r="B140" s="53">
        <v>0</v>
      </c>
      <c r="C140" s="53">
        <v>0</v>
      </c>
      <c r="D140" s="53">
        <v>0</v>
      </c>
    </row>
    <row r="141" spans="1:4" ht="15.75">
      <c r="A141" s="117" t="s">
        <v>280</v>
      </c>
      <c r="B141" s="53">
        <v>0</v>
      </c>
      <c r="C141" s="53">
        <v>0</v>
      </c>
      <c r="D141" s="53">
        <v>0</v>
      </c>
    </row>
    <row r="142" spans="1:4" ht="15.75">
      <c r="A142" s="117" t="s">
        <v>281</v>
      </c>
      <c r="B142" s="48">
        <v>685403</v>
      </c>
      <c r="C142" s="48">
        <v>260000</v>
      </c>
      <c r="D142" s="48">
        <v>120000</v>
      </c>
    </row>
    <row r="143" spans="1:4" ht="40.5" customHeight="1">
      <c r="A143" s="285" t="s">
        <v>1472</v>
      </c>
      <c r="B143" s="51">
        <f>B145+B149+B150+B151</f>
        <v>685896</v>
      </c>
      <c r="C143" s="51">
        <f>C145+C149+C150+C151</f>
        <v>260528</v>
      </c>
      <c r="D143" s="51">
        <f>D145+D149+D150+D151</f>
        <v>120564</v>
      </c>
    </row>
    <row r="144" spans="1:4" ht="15">
      <c r="A144" s="116" t="s">
        <v>1062</v>
      </c>
      <c r="B144" s="58"/>
      <c r="C144" s="58"/>
      <c r="D144" s="58"/>
    </row>
    <row r="145" spans="1:4" ht="15.75">
      <c r="A145" s="117" t="s">
        <v>275</v>
      </c>
      <c r="B145" s="123">
        <f>B147+B148</f>
        <v>493</v>
      </c>
      <c r="C145" s="123">
        <f>C147+C148</f>
        <v>528</v>
      </c>
      <c r="D145" s="123">
        <f>D147+D148</f>
        <v>564</v>
      </c>
    </row>
    <row r="146" spans="1:4" ht="15.75">
      <c r="A146" s="117" t="s">
        <v>276</v>
      </c>
      <c r="B146" s="53"/>
      <c r="C146" s="53"/>
      <c r="D146" s="53"/>
    </row>
    <row r="147" spans="1:4" ht="15.75">
      <c r="A147" s="117" t="s">
        <v>277</v>
      </c>
      <c r="B147" s="53">
        <v>493</v>
      </c>
      <c r="C147" s="53">
        <v>528</v>
      </c>
      <c r="D147" s="53">
        <v>564</v>
      </c>
    </row>
    <row r="148" spans="1:4" ht="15.75">
      <c r="A148" s="117" t="s">
        <v>278</v>
      </c>
      <c r="B148" s="53">
        <v>0</v>
      </c>
      <c r="C148" s="53">
        <v>0</v>
      </c>
      <c r="D148" s="53">
        <v>0</v>
      </c>
    </row>
    <row r="149" spans="1:4" ht="15.75">
      <c r="A149" s="117" t="s">
        <v>279</v>
      </c>
      <c r="B149" s="53">
        <v>0</v>
      </c>
      <c r="C149" s="53">
        <v>0</v>
      </c>
      <c r="D149" s="53">
        <v>0</v>
      </c>
    </row>
    <row r="150" spans="1:4" ht="15.75">
      <c r="A150" s="117" t="s">
        <v>280</v>
      </c>
      <c r="B150" s="53">
        <v>0</v>
      </c>
      <c r="C150" s="53">
        <v>0</v>
      </c>
      <c r="D150" s="53">
        <v>0</v>
      </c>
    </row>
    <row r="151" spans="1:4" ht="15.75">
      <c r="A151" s="117" t="s">
        <v>281</v>
      </c>
      <c r="B151" s="48">
        <v>685403</v>
      </c>
      <c r="C151" s="48">
        <v>260000</v>
      </c>
      <c r="D151" s="48">
        <v>120000</v>
      </c>
    </row>
    <row r="152" spans="1:4" ht="19.5" customHeight="1">
      <c r="A152" s="579" t="s">
        <v>1265</v>
      </c>
      <c r="B152" s="631"/>
      <c r="C152" s="631"/>
      <c r="D152" s="631"/>
    </row>
    <row r="153" spans="1:4" ht="15.75">
      <c r="A153" s="114" t="s">
        <v>285</v>
      </c>
      <c r="B153" s="127">
        <f>B154+B158+B159+B160</f>
        <v>152786</v>
      </c>
      <c r="C153" s="127">
        <f>C154+C158+C159+C160</f>
        <v>158390</v>
      </c>
      <c r="D153" s="127">
        <f>D154+D158+D159+D160</f>
        <v>162577</v>
      </c>
    </row>
    <row r="154" spans="1:4" ht="15.75">
      <c r="A154" s="115" t="s">
        <v>275</v>
      </c>
      <c r="B154" s="127">
        <f>B156+B157</f>
        <v>152786</v>
      </c>
      <c r="C154" s="127">
        <f>C156+C157</f>
        <v>158390</v>
      </c>
      <c r="D154" s="127">
        <f>D156+D157</f>
        <v>162577</v>
      </c>
    </row>
    <row r="155" spans="1:4" ht="15.75">
      <c r="A155" s="115" t="s">
        <v>276</v>
      </c>
      <c r="B155" s="127"/>
      <c r="C155" s="127"/>
      <c r="D155" s="127"/>
    </row>
    <row r="156" spans="1:4" ht="15.75">
      <c r="A156" s="115" t="s">
        <v>277</v>
      </c>
      <c r="B156" s="127">
        <f aca="true" t="shared" si="4" ref="B156:D160">B166</f>
        <v>152786</v>
      </c>
      <c r="C156" s="127">
        <f t="shared" si="4"/>
        <v>158390</v>
      </c>
      <c r="D156" s="127">
        <f t="shared" si="4"/>
        <v>162577</v>
      </c>
    </row>
    <row r="157" spans="1:4" ht="15.75">
      <c r="A157" s="115" t="s">
        <v>278</v>
      </c>
      <c r="B157" s="127">
        <f t="shared" si="4"/>
        <v>0</v>
      </c>
      <c r="C157" s="127">
        <f t="shared" si="4"/>
        <v>0</v>
      </c>
      <c r="D157" s="127">
        <f t="shared" si="4"/>
        <v>0</v>
      </c>
    </row>
    <row r="158" spans="1:4" ht="15.75">
      <c r="A158" s="115" t="s">
        <v>279</v>
      </c>
      <c r="B158" s="127">
        <f t="shared" si="4"/>
        <v>0</v>
      </c>
      <c r="C158" s="127">
        <f t="shared" si="4"/>
        <v>0</v>
      </c>
      <c r="D158" s="127">
        <f t="shared" si="4"/>
        <v>0</v>
      </c>
    </row>
    <row r="159" spans="1:4" ht="15.75">
      <c r="A159" s="115" t="s">
        <v>280</v>
      </c>
      <c r="B159" s="46">
        <f t="shared" si="4"/>
        <v>0</v>
      </c>
      <c r="C159" s="46">
        <f t="shared" si="4"/>
        <v>0</v>
      </c>
      <c r="D159" s="46">
        <f t="shared" si="4"/>
        <v>0</v>
      </c>
    </row>
    <row r="160" spans="1:4" ht="15.75">
      <c r="A160" s="115" t="s">
        <v>281</v>
      </c>
      <c r="B160" s="46">
        <f t="shared" si="4"/>
        <v>0</v>
      </c>
      <c r="C160" s="46">
        <f t="shared" si="4"/>
        <v>0</v>
      </c>
      <c r="D160" s="46">
        <f t="shared" si="4"/>
        <v>0</v>
      </c>
    </row>
    <row r="161" spans="1:4" ht="18.75" customHeight="1">
      <c r="A161" s="579" t="s">
        <v>1519</v>
      </c>
      <c r="B161" s="615"/>
      <c r="C161" s="615"/>
      <c r="D161" s="615"/>
    </row>
    <row r="162" spans="1:4" ht="36" customHeight="1">
      <c r="A162" s="120" t="s">
        <v>1857</v>
      </c>
      <c r="B162" s="51">
        <f>B164+B168+B169+B170</f>
        <v>152786</v>
      </c>
      <c r="C162" s="51">
        <f>C164+C168+C169+C170</f>
        <v>158390</v>
      </c>
      <c r="D162" s="51">
        <f>D164+D168+D169+D170</f>
        <v>162577</v>
      </c>
    </row>
    <row r="163" spans="1:4" ht="15">
      <c r="A163" s="116" t="s">
        <v>1062</v>
      </c>
      <c r="B163" s="58"/>
      <c r="C163" s="58"/>
      <c r="D163" s="58"/>
    </row>
    <row r="164" spans="1:4" ht="15.75">
      <c r="A164" s="117" t="s">
        <v>275</v>
      </c>
      <c r="B164" s="123">
        <f>B166+B167</f>
        <v>152786</v>
      </c>
      <c r="C164" s="123">
        <f>C166+C167</f>
        <v>158390</v>
      </c>
      <c r="D164" s="123">
        <f>D166+D167</f>
        <v>162577</v>
      </c>
    </row>
    <row r="165" spans="1:4" ht="15.75">
      <c r="A165" s="117" t="s">
        <v>276</v>
      </c>
      <c r="B165" s="51"/>
      <c r="C165" s="51"/>
      <c r="D165" s="51"/>
    </row>
    <row r="166" spans="1:4" ht="15.75">
      <c r="A166" s="117" t="s">
        <v>277</v>
      </c>
      <c r="B166" s="51">
        <v>152786</v>
      </c>
      <c r="C166" s="51">
        <v>158390</v>
      </c>
      <c r="D166" s="51">
        <v>162577</v>
      </c>
    </row>
    <row r="167" spans="1:4" ht="15.75">
      <c r="A167" s="117" t="s">
        <v>278</v>
      </c>
      <c r="B167" s="51">
        <v>0</v>
      </c>
      <c r="C167" s="51">
        <v>0</v>
      </c>
      <c r="D167" s="51"/>
    </row>
    <row r="168" spans="1:4" ht="15.75">
      <c r="A168" s="117" t="s">
        <v>279</v>
      </c>
      <c r="B168" s="51">
        <v>0</v>
      </c>
      <c r="C168" s="51">
        <v>0</v>
      </c>
      <c r="D168" s="51">
        <v>0</v>
      </c>
    </row>
    <row r="169" spans="1:4" ht="15.75">
      <c r="A169" s="117" t="s">
        <v>280</v>
      </c>
      <c r="B169" s="51">
        <v>0</v>
      </c>
      <c r="C169" s="51">
        <v>0</v>
      </c>
      <c r="D169" s="51">
        <v>0</v>
      </c>
    </row>
    <row r="170" spans="1:4" ht="15.75">
      <c r="A170" s="117" t="s">
        <v>281</v>
      </c>
      <c r="B170" s="51">
        <v>0</v>
      </c>
      <c r="C170" s="51">
        <v>0</v>
      </c>
      <c r="D170" s="51">
        <v>0</v>
      </c>
    </row>
    <row r="171" spans="1:4" ht="19.5" customHeight="1">
      <c r="A171" s="619" t="s">
        <v>1268</v>
      </c>
      <c r="B171" s="616"/>
      <c r="C171" s="616"/>
      <c r="D171" s="616"/>
    </row>
    <row r="172" spans="1:4" ht="15.75">
      <c r="A172" s="114" t="s">
        <v>286</v>
      </c>
      <c r="B172" s="127">
        <f>B173+B177+B178+B179</f>
        <v>46258</v>
      </c>
      <c r="C172" s="127">
        <f>C173+C177+C178+C179</f>
        <v>41314</v>
      </c>
      <c r="D172" s="127">
        <f>D173+D177+D178+D179</f>
        <v>42690</v>
      </c>
    </row>
    <row r="173" spans="1:4" ht="15.75">
      <c r="A173" s="115" t="s">
        <v>275</v>
      </c>
      <c r="B173" s="127">
        <f>B175+B176</f>
        <v>46258</v>
      </c>
      <c r="C173" s="127">
        <f>C175+C176</f>
        <v>41314</v>
      </c>
      <c r="D173" s="127">
        <f>D175+D176</f>
        <v>42690</v>
      </c>
    </row>
    <row r="174" spans="1:4" ht="15.75">
      <c r="A174" s="115" t="s">
        <v>276</v>
      </c>
      <c r="B174" s="127"/>
      <c r="C174" s="127"/>
      <c r="D174" s="127"/>
    </row>
    <row r="175" spans="1:4" ht="15.75">
      <c r="A175" s="115" t="s">
        <v>277</v>
      </c>
      <c r="B175" s="127">
        <f aca="true" t="shared" si="5" ref="B175:D179">B185</f>
        <v>46258</v>
      </c>
      <c r="C175" s="127">
        <f t="shared" si="5"/>
        <v>41314</v>
      </c>
      <c r="D175" s="127">
        <f t="shared" si="5"/>
        <v>42690</v>
      </c>
    </row>
    <row r="176" spans="1:4" ht="15.75">
      <c r="A176" s="115" t="s">
        <v>278</v>
      </c>
      <c r="B176" s="127">
        <f t="shared" si="5"/>
        <v>0</v>
      </c>
      <c r="C176" s="127">
        <f t="shared" si="5"/>
        <v>0</v>
      </c>
      <c r="D176" s="127">
        <f t="shared" si="5"/>
        <v>0</v>
      </c>
    </row>
    <row r="177" spans="1:4" ht="15.75">
      <c r="A177" s="115" t="s">
        <v>279</v>
      </c>
      <c r="B177" s="127">
        <f t="shared" si="5"/>
        <v>0</v>
      </c>
      <c r="C177" s="127">
        <f t="shared" si="5"/>
        <v>0</v>
      </c>
      <c r="D177" s="127">
        <f t="shared" si="5"/>
        <v>0</v>
      </c>
    </row>
    <row r="178" spans="1:4" ht="15.75">
      <c r="A178" s="115" t="s">
        <v>280</v>
      </c>
      <c r="B178" s="46">
        <f t="shared" si="5"/>
        <v>0</v>
      </c>
      <c r="C178" s="46">
        <f t="shared" si="5"/>
        <v>0</v>
      </c>
      <c r="D178" s="46">
        <f t="shared" si="5"/>
        <v>0</v>
      </c>
    </row>
    <row r="179" spans="1:4" ht="15.75">
      <c r="A179" s="115" t="s">
        <v>281</v>
      </c>
      <c r="B179" s="46">
        <f t="shared" si="5"/>
        <v>0</v>
      </c>
      <c r="C179" s="46">
        <f t="shared" si="5"/>
        <v>0</v>
      </c>
      <c r="D179" s="46">
        <f t="shared" si="5"/>
        <v>0</v>
      </c>
    </row>
    <row r="180" spans="1:4" ht="15.75">
      <c r="A180" s="619" t="s">
        <v>61</v>
      </c>
      <c r="B180" s="620"/>
      <c r="C180" s="620"/>
      <c r="D180" s="620"/>
    </row>
    <row r="181" spans="1:4" ht="36" customHeight="1">
      <c r="A181" s="108" t="s">
        <v>1708</v>
      </c>
      <c r="B181" s="51">
        <f>B183+B187+B188+B189</f>
        <v>46258</v>
      </c>
      <c r="C181" s="51">
        <f>C183+C187+C188+C189</f>
        <v>41314</v>
      </c>
      <c r="D181" s="51">
        <f>D183+D187+D188+D189</f>
        <v>42690</v>
      </c>
    </row>
    <row r="182" spans="1:4" ht="15">
      <c r="A182" s="116" t="s">
        <v>1062</v>
      </c>
      <c r="B182" s="58"/>
      <c r="C182" s="58"/>
      <c r="D182" s="58"/>
    </row>
    <row r="183" spans="1:4" ht="15.75">
      <c r="A183" s="117" t="s">
        <v>275</v>
      </c>
      <c r="B183" s="123">
        <f>B185+B186</f>
        <v>46258</v>
      </c>
      <c r="C183" s="123">
        <f>C185+C186</f>
        <v>41314</v>
      </c>
      <c r="D183" s="123">
        <f>D185+D186</f>
        <v>42690</v>
      </c>
    </row>
    <row r="184" spans="1:4" ht="15.75">
      <c r="A184" s="117" t="s">
        <v>276</v>
      </c>
      <c r="B184" s="51"/>
      <c r="C184" s="51"/>
      <c r="D184" s="51"/>
    </row>
    <row r="185" spans="1:4" ht="15.75">
      <c r="A185" s="117" t="s">
        <v>277</v>
      </c>
      <c r="B185" s="51">
        <v>46258</v>
      </c>
      <c r="C185" s="51">
        <v>41314</v>
      </c>
      <c r="D185" s="51">
        <v>42690</v>
      </c>
    </row>
    <row r="186" spans="1:4" ht="15.75">
      <c r="A186" s="117" t="s">
        <v>278</v>
      </c>
      <c r="B186" s="51">
        <v>0</v>
      </c>
      <c r="C186" s="51">
        <v>0</v>
      </c>
      <c r="D186" s="51">
        <v>0</v>
      </c>
    </row>
    <row r="187" spans="1:4" ht="15.75">
      <c r="A187" s="117" t="s">
        <v>279</v>
      </c>
      <c r="B187" s="51">
        <v>0</v>
      </c>
      <c r="C187" s="51">
        <v>0</v>
      </c>
      <c r="D187" s="51">
        <v>0</v>
      </c>
    </row>
    <row r="188" spans="1:4" ht="15.75">
      <c r="A188" s="117" t="s">
        <v>280</v>
      </c>
      <c r="B188" s="51">
        <v>0</v>
      </c>
      <c r="C188" s="51">
        <v>0</v>
      </c>
      <c r="D188" s="51">
        <v>0</v>
      </c>
    </row>
    <row r="189" spans="1:4" ht="15.75">
      <c r="A189" s="117" t="s">
        <v>281</v>
      </c>
      <c r="B189" s="51">
        <v>0</v>
      </c>
      <c r="C189" s="51">
        <v>0</v>
      </c>
      <c r="D189" s="51">
        <v>0</v>
      </c>
    </row>
    <row r="190" spans="1:4" ht="15.75">
      <c r="A190" s="33"/>
      <c r="B190" s="32"/>
      <c r="C190" s="32"/>
      <c r="D190" s="32"/>
    </row>
    <row r="191" spans="1:4" ht="15.75">
      <c r="A191" s="628"/>
      <c r="B191" s="629"/>
      <c r="C191" s="629"/>
      <c r="D191" s="629"/>
    </row>
    <row r="192" spans="1:4" ht="15.75">
      <c r="A192" s="33"/>
      <c r="B192" s="38"/>
      <c r="C192" s="38"/>
      <c r="D192" s="32"/>
    </row>
    <row r="193" spans="1:4" ht="15.75">
      <c r="A193" s="33"/>
      <c r="B193" s="32"/>
      <c r="C193" s="32"/>
      <c r="D193" s="32"/>
    </row>
    <row r="194" spans="1:4" ht="15.75">
      <c r="A194" s="34"/>
      <c r="B194" s="32"/>
      <c r="C194" s="32"/>
      <c r="D194" s="32"/>
    </row>
    <row r="195" spans="1:4" ht="15.75">
      <c r="A195" s="32" t="s">
        <v>1691</v>
      </c>
      <c r="B195" s="34"/>
      <c r="C195" s="34"/>
      <c r="D195" s="34"/>
    </row>
    <row r="196" spans="1:4" ht="15.75">
      <c r="A196" s="32"/>
      <c r="B196" s="32"/>
      <c r="C196" s="32"/>
      <c r="D196" s="32"/>
    </row>
    <row r="197" spans="1:4" ht="15.75">
      <c r="A197" s="32"/>
      <c r="B197" s="32"/>
      <c r="C197" s="32"/>
      <c r="D197" s="32"/>
    </row>
    <row r="198" spans="1:4" ht="15.75">
      <c r="A198" s="32"/>
      <c r="B198" s="32"/>
      <c r="C198" s="32"/>
      <c r="D198" s="32"/>
    </row>
    <row r="199" spans="1:4" ht="15.75">
      <c r="A199" s="34"/>
      <c r="B199" s="32"/>
      <c r="C199" s="32"/>
      <c r="D199" s="32"/>
    </row>
    <row r="200" spans="1:4" ht="12.75">
      <c r="A200" s="35" t="s">
        <v>1691</v>
      </c>
      <c r="B200" s="34"/>
      <c r="C200" s="34"/>
      <c r="D200" s="34"/>
    </row>
    <row r="201" spans="1:4" ht="12.75">
      <c r="A201" s="35" t="s">
        <v>1691</v>
      </c>
      <c r="B201" s="35"/>
      <c r="C201" s="34"/>
      <c r="D201" s="34"/>
    </row>
    <row r="202" spans="1:4" ht="12.75">
      <c r="A202" s="35" t="s">
        <v>1691</v>
      </c>
      <c r="B202" s="35"/>
      <c r="C202" s="34"/>
      <c r="D202" s="34"/>
    </row>
    <row r="203" spans="2:4" ht="12.75">
      <c r="B203" s="35"/>
      <c r="C203" s="34"/>
      <c r="D203" s="34"/>
    </row>
    <row r="204" ht="12.75">
      <c r="A204" s="8"/>
    </row>
    <row r="205" spans="1:4" ht="12.75">
      <c r="A205" s="8"/>
      <c r="B205" s="8"/>
      <c r="C205" s="8"/>
      <c r="D205" s="8"/>
    </row>
    <row r="206" spans="2:4" ht="12.75">
      <c r="B206" s="8"/>
      <c r="C206" s="8"/>
      <c r="D206" s="8"/>
    </row>
  </sheetData>
  <sheetProtection/>
  <mergeCells count="21">
    <mergeCell ref="A191:D191"/>
    <mergeCell ref="A32:D32"/>
    <mergeCell ref="A60:D60"/>
    <mergeCell ref="A69:D69"/>
    <mergeCell ref="A152:D152"/>
    <mergeCell ref="B10:B13"/>
    <mergeCell ref="A1:D1"/>
    <mergeCell ref="A3:D3"/>
    <mergeCell ref="A4:D4"/>
    <mergeCell ref="A6:D6"/>
    <mergeCell ref="A5:D5"/>
    <mergeCell ref="A23:D23"/>
    <mergeCell ref="A9:A13"/>
    <mergeCell ref="A115:D115"/>
    <mergeCell ref="C10:C13"/>
    <mergeCell ref="A171:D171"/>
    <mergeCell ref="A180:D180"/>
    <mergeCell ref="A161:D161"/>
    <mergeCell ref="A124:D124"/>
    <mergeCell ref="B9:D9"/>
    <mergeCell ref="D10:D13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62" r:id="rId1"/>
  <headerFooter alignWithMargins="0">
    <oddFooter>&amp;R&amp;P</oddFooter>
  </headerFooter>
  <rowBreaks count="3" manualBreakCount="3">
    <brk id="53" max="3" man="1"/>
    <brk id="101" max="3" man="1"/>
    <brk id="14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I1321"/>
  <sheetViews>
    <sheetView view="pageBreakPreview" zoomScale="50" zoomScaleNormal="75" zoomScaleSheetLayoutView="50" zoomScalePageLayoutView="0" workbookViewId="0" topLeftCell="A7">
      <pane xSplit="3" ySplit="5" topLeftCell="D428" activePane="bottomRight" state="frozen"/>
      <selection pane="topLeft" activeCell="A7" sqref="A7"/>
      <selection pane="topRight" activeCell="D7" sqref="D7"/>
      <selection pane="bottomLeft" activeCell="A12" sqref="A12"/>
      <selection pane="bottomRight" activeCell="C444" sqref="C444"/>
    </sheetView>
  </sheetViews>
  <sheetFormatPr defaultColWidth="9.00390625" defaultRowHeight="12.75"/>
  <cols>
    <col min="1" max="1" width="1.75390625" style="137" customWidth="1"/>
    <col min="2" max="2" width="9.75390625" style="137" customWidth="1"/>
    <col min="3" max="3" width="171.625" style="137" customWidth="1"/>
    <col min="4" max="4" width="43.125" style="137" customWidth="1"/>
    <col min="5" max="5" width="44.875" style="136" customWidth="1"/>
    <col min="6" max="6" width="43.375" style="136" customWidth="1"/>
    <col min="7" max="9" width="9.125" style="136" customWidth="1"/>
    <col min="10" max="16384" width="9.125" style="137" customWidth="1"/>
  </cols>
  <sheetData>
    <row r="1" spans="2:6" ht="13.5" customHeight="1">
      <c r="B1" s="134"/>
      <c r="C1" s="134"/>
      <c r="D1" s="683" t="s">
        <v>1115</v>
      </c>
      <c r="E1" s="683"/>
      <c r="F1" s="135"/>
    </row>
    <row r="2" spans="2:6" ht="13.5" customHeight="1">
      <c r="B2" s="134"/>
      <c r="C2" s="134"/>
      <c r="D2" s="135"/>
      <c r="E2" s="111" t="s">
        <v>995</v>
      </c>
      <c r="F2" s="111"/>
    </row>
    <row r="3" spans="2:6" ht="18.75" customHeight="1">
      <c r="B3" s="685" t="s">
        <v>1116</v>
      </c>
      <c r="C3" s="685"/>
      <c r="D3" s="685"/>
      <c r="E3" s="685"/>
      <c r="F3" s="297"/>
    </row>
    <row r="4" spans="2:6" ht="18">
      <c r="B4" s="686" t="s">
        <v>1042</v>
      </c>
      <c r="C4" s="686"/>
      <c r="D4" s="686"/>
      <c r="E4" s="686"/>
      <c r="F4" s="298"/>
    </row>
    <row r="5" spans="2:6" ht="18">
      <c r="B5" s="687"/>
      <c r="C5" s="687"/>
      <c r="D5" s="687"/>
      <c r="E5" s="687"/>
      <c r="F5" s="299"/>
    </row>
    <row r="6" spans="2:6" ht="18">
      <c r="B6" s="688" t="s">
        <v>1783</v>
      </c>
      <c r="C6" s="688"/>
      <c r="D6" s="688"/>
      <c r="E6" s="688"/>
      <c r="F6" s="300"/>
    </row>
    <row r="7" spans="2:6" ht="18">
      <c r="B7" s="684" t="s">
        <v>1691</v>
      </c>
      <c r="C7" s="684"/>
      <c r="D7" s="684"/>
      <c r="E7" s="290"/>
      <c r="F7" s="290"/>
    </row>
    <row r="8" spans="2:9" s="141" customFormat="1" ht="18">
      <c r="B8" s="138" t="s">
        <v>352</v>
      </c>
      <c r="C8" s="138" t="s">
        <v>1784</v>
      </c>
      <c r="D8" s="139" t="s">
        <v>1547</v>
      </c>
      <c r="E8" s="138" t="s">
        <v>1785</v>
      </c>
      <c r="F8" s="138" t="s">
        <v>1720</v>
      </c>
      <c r="G8" s="140"/>
      <c r="H8" s="140"/>
      <c r="I8" s="140"/>
    </row>
    <row r="9" spans="2:9" s="143" customFormat="1" ht="18">
      <c r="B9" s="142">
        <v>1</v>
      </c>
      <c r="C9" s="142">
        <f>B9+1</f>
        <v>2</v>
      </c>
      <c r="D9" s="142"/>
      <c r="E9" s="452">
        <v>3</v>
      </c>
      <c r="F9" s="452">
        <v>4</v>
      </c>
      <c r="G9" s="134"/>
      <c r="H9" s="134"/>
      <c r="I9" s="134"/>
    </row>
    <row r="10" spans="2:9" s="143" customFormat="1" ht="18">
      <c r="B10" s="713" t="s">
        <v>1786</v>
      </c>
      <c r="C10" s="714"/>
      <c r="D10" s="714"/>
      <c r="E10" s="714"/>
      <c r="F10" s="301"/>
      <c r="G10" s="134"/>
      <c r="H10" s="134"/>
      <c r="I10" s="134"/>
    </row>
    <row r="11" spans="2:9" s="143" customFormat="1" ht="18">
      <c r="B11" s="715" t="s">
        <v>778</v>
      </c>
      <c r="C11" s="716"/>
      <c r="D11" s="716"/>
      <c r="E11" s="716"/>
      <c r="F11" s="179"/>
      <c r="G11" s="134"/>
      <c r="H11" s="134"/>
      <c r="I11" s="134"/>
    </row>
    <row r="12" spans="2:9" s="143" customFormat="1" ht="37.5" customHeight="1">
      <c r="B12" s="142"/>
      <c r="C12" s="302" t="s">
        <v>327</v>
      </c>
      <c r="D12" s="303"/>
      <c r="E12" s="304"/>
      <c r="F12" s="304"/>
      <c r="G12" s="134"/>
      <c r="H12" s="134"/>
      <c r="I12" s="134"/>
    </row>
    <row r="13" spans="2:9" s="143" customFormat="1" ht="46.5" customHeight="1">
      <c r="B13" s="149">
        <v>1</v>
      </c>
      <c r="C13" s="228" t="s">
        <v>93</v>
      </c>
      <c r="D13" s="440" t="s">
        <v>94</v>
      </c>
      <c r="E13" s="324" t="s">
        <v>1735</v>
      </c>
      <c r="F13" s="322" t="s">
        <v>1030</v>
      </c>
      <c r="G13" s="134"/>
      <c r="H13" s="134"/>
      <c r="I13" s="134"/>
    </row>
    <row r="14" spans="2:9" s="143" customFormat="1" ht="76.5" customHeight="1">
      <c r="B14" s="142">
        <v>2</v>
      </c>
      <c r="C14" s="231" t="s">
        <v>95</v>
      </c>
      <c r="D14" s="440" t="s">
        <v>741</v>
      </c>
      <c r="E14" s="324" t="s">
        <v>1735</v>
      </c>
      <c r="F14" s="322" t="s">
        <v>1030</v>
      </c>
      <c r="G14" s="134"/>
      <c r="H14" s="134"/>
      <c r="I14" s="134"/>
    </row>
    <row r="15" spans="2:9" s="143" customFormat="1" ht="82.5" customHeight="1">
      <c r="B15" s="149">
        <v>3</v>
      </c>
      <c r="C15" s="228" t="s">
        <v>562</v>
      </c>
      <c r="D15" s="440" t="s">
        <v>96</v>
      </c>
      <c r="E15" s="324" t="s">
        <v>1735</v>
      </c>
      <c r="F15" s="322" t="s">
        <v>1030</v>
      </c>
      <c r="G15" s="134"/>
      <c r="H15" s="134"/>
      <c r="I15" s="134"/>
    </row>
    <row r="16" spans="2:9" s="143" customFormat="1" ht="51" customHeight="1">
      <c r="B16" s="149">
        <v>4</v>
      </c>
      <c r="C16" s="228" t="s">
        <v>563</v>
      </c>
      <c r="D16" s="440" t="s">
        <v>742</v>
      </c>
      <c r="E16" s="324" t="s">
        <v>1735</v>
      </c>
      <c r="F16" s="322" t="s">
        <v>1030</v>
      </c>
      <c r="G16" s="134"/>
      <c r="H16" s="134"/>
      <c r="I16" s="134"/>
    </row>
    <row r="17" spans="2:9" s="143" customFormat="1" ht="63" customHeight="1">
      <c r="B17" s="149">
        <v>5</v>
      </c>
      <c r="C17" s="228" t="s">
        <v>97</v>
      </c>
      <c r="D17" s="440" t="s">
        <v>743</v>
      </c>
      <c r="E17" s="324" t="s">
        <v>1735</v>
      </c>
      <c r="F17" s="322" t="s">
        <v>1030</v>
      </c>
      <c r="G17" s="134"/>
      <c r="H17" s="134"/>
      <c r="I17" s="134"/>
    </row>
    <row r="18" spans="2:9" s="143" customFormat="1" ht="94.5" customHeight="1">
      <c r="B18" s="149">
        <v>6</v>
      </c>
      <c r="C18" s="228" t="s">
        <v>98</v>
      </c>
      <c r="D18" s="440" t="s">
        <v>96</v>
      </c>
      <c r="E18" s="324" t="s">
        <v>1735</v>
      </c>
      <c r="F18" s="322" t="s">
        <v>1030</v>
      </c>
      <c r="G18" s="134"/>
      <c r="H18" s="134"/>
      <c r="I18" s="134"/>
    </row>
    <row r="19" spans="2:9" s="143" customFormat="1" ht="61.5" customHeight="1">
      <c r="B19" s="149">
        <v>7</v>
      </c>
      <c r="C19" s="228" t="s">
        <v>853</v>
      </c>
      <c r="D19" s="440" t="s">
        <v>1166</v>
      </c>
      <c r="E19" s="324" t="s">
        <v>1735</v>
      </c>
      <c r="F19" s="322" t="s">
        <v>1030</v>
      </c>
      <c r="G19" s="134"/>
      <c r="H19" s="134"/>
      <c r="I19" s="134"/>
    </row>
    <row r="20" spans="2:9" s="143" customFormat="1" ht="49.5" customHeight="1">
      <c r="B20" s="149"/>
      <c r="C20" s="228" t="s">
        <v>854</v>
      </c>
      <c r="D20" s="440" t="s">
        <v>1605</v>
      </c>
      <c r="E20" s="324" t="s">
        <v>1535</v>
      </c>
      <c r="F20" s="322" t="s">
        <v>1030</v>
      </c>
      <c r="G20" s="134"/>
      <c r="H20" s="134"/>
      <c r="I20" s="134"/>
    </row>
    <row r="21" spans="2:9" s="143" customFormat="1" ht="46.5" customHeight="1">
      <c r="B21" s="149"/>
      <c r="C21" s="228" t="s">
        <v>855</v>
      </c>
      <c r="D21" s="440" t="s">
        <v>1706</v>
      </c>
      <c r="E21" s="324" t="s">
        <v>1535</v>
      </c>
      <c r="F21" s="322" t="s">
        <v>1030</v>
      </c>
      <c r="G21" s="134"/>
      <c r="H21" s="134"/>
      <c r="I21" s="134"/>
    </row>
    <row r="22" spans="2:9" s="143" customFormat="1" ht="43.5" customHeight="1">
      <c r="B22" s="149">
        <v>8</v>
      </c>
      <c r="C22" s="228" t="s">
        <v>856</v>
      </c>
      <c r="D22" s="440" t="s">
        <v>744</v>
      </c>
      <c r="E22" s="324" t="s">
        <v>1735</v>
      </c>
      <c r="F22" s="322" t="s">
        <v>1030</v>
      </c>
      <c r="G22" s="134"/>
      <c r="H22" s="134"/>
      <c r="I22" s="134"/>
    </row>
    <row r="23" spans="2:9" s="143" customFormat="1" ht="81" customHeight="1">
      <c r="B23" s="142">
        <v>9</v>
      </c>
      <c r="C23" s="248" t="s">
        <v>99</v>
      </c>
      <c r="D23" s="440" t="s">
        <v>96</v>
      </c>
      <c r="E23" s="324" t="s">
        <v>1534</v>
      </c>
      <c r="F23" s="322" t="s">
        <v>1030</v>
      </c>
      <c r="G23" s="134"/>
      <c r="H23" s="134"/>
      <c r="I23" s="134"/>
    </row>
    <row r="24" spans="2:9" s="143" customFormat="1" ht="70.5" customHeight="1">
      <c r="B24" s="142">
        <v>10</v>
      </c>
      <c r="C24" s="248" t="s">
        <v>440</v>
      </c>
      <c r="D24" s="440" t="s">
        <v>736</v>
      </c>
      <c r="E24" s="324" t="s">
        <v>777</v>
      </c>
      <c r="F24" s="322" t="s">
        <v>1030</v>
      </c>
      <c r="G24" s="134"/>
      <c r="H24" s="134"/>
      <c r="I24" s="134"/>
    </row>
    <row r="25" spans="2:9" s="143" customFormat="1" ht="37.5" customHeight="1">
      <c r="B25" s="304"/>
      <c r="C25" s="305" t="s">
        <v>1920</v>
      </c>
      <c r="D25" s="306"/>
      <c r="E25" s="396"/>
      <c r="F25" s="477"/>
      <c r="G25" s="134"/>
      <c r="H25" s="134"/>
      <c r="I25" s="134"/>
    </row>
    <row r="26" spans="2:9" s="143" customFormat="1" ht="102" customHeight="1">
      <c r="B26" s="149">
        <v>1</v>
      </c>
      <c r="C26" s="439" t="s">
        <v>733</v>
      </c>
      <c r="D26" s="153" t="s">
        <v>734</v>
      </c>
      <c r="E26" s="397" t="s">
        <v>1740</v>
      </c>
      <c r="F26" s="322" t="s">
        <v>1030</v>
      </c>
      <c r="G26" s="134"/>
      <c r="H26" s="134"/>
      <c r="I26" s="134"/>
    </row>
    <row r="27" spans="2:9" s="143" customFormat="1" ht="61.5" customHeight="1">
      <c r="B27" s="142">
        <v>2</v>
      </c>
      <c r="C27" s="231" t="s">
        <v>1921</v>
      </c>
      <c r="D27" s="440" t="s">
        <v>745</v>
      </c>
      <c r="E27" s="324" t="s">
        <v>1741</v>
      </c>
      <c r="F27" s="322" t="s">
        <v>1030</v>
      </c>
      <c r="G27" s="134"/>
      <c r="H27" s="134"/>
      <c r="I27" s="134"/>
    </row>
    <row r="28" spans="2:9" s="143" customFormat="1" ht="66" customHeight="1">
      <c r="B28" s="142">
        <v>3</v>
      </c>
      <c r="C28" s="231" t="s">
        <v>857</v>
      </c>
      <c r="D28" s="440" t="s">
        <v>735</v>
      </c>
      <c r="E28" s="324" t="s">
        <v>1742</v>
      </c>
      <c r="F28" s="322" t="s">
        <v>1030</v>
      </c>
      <c r="G28" s="134"/>
      <c r="H28" s="134"/>
      <c r="I28" s="134"/>
    </row>
    <row r="29" spans="2:9" s="143" customFormat="1" ht="66" customHeight="1">
      <c r="B29" s="142"/>
      <c r="C29" s="231" t="s">
        <v>858</v>
      </c>
      <c r="D29" s="440" t="s">
        <v>735</v>
      </c>
      <c r="E29" s="324" t="s">
        <v>1742</v>
      </c>
      <c r="F29" s="322" t="s">
        <v>1030</v>
      </c>
      <c r="G29" s="134"/>
      <c r="H29" s="134"/>
      <c r="I29" s="134"/>
    </row>
    <row r="30" spans="2:9" s="143" customFormat="1" ht="46.5" customHeight="1">
      <c r="B30" s="142">
        <v>4</v>
      </c>
      <c r="C30" s="231" t="s">
        <v>1922</v>
      </c>
      <c r="D30" s="440" t="s">
        <v>737</v>
      </c>
      <c r="E30" s="324" t="s">
        <v>777</v>
      </c>
      <c r="F30" s="322" t="s">
        <v>1030</v>
      </c>
      <c r="G30" s="134"/>
      <c r="H30" s="134"/>
      <c r="I30" s="134"/>
    </row>
    <row r="31" spans="2:9" s="143" customFormat="1" ht="49.5" customHeight="1">
      <c r="B31" s="142">
        <v>5</v>
      </c>
      <c r="C31" s="258" t="s">
        <v>110</v>
      </c>
      <c r="D31" s="153" t="s">
        <v>738</v>
      </c>
      <c r="E31" s="324" t="s">
        <v>777</v>
      </c>
      <c r="F31" s="322" t="s">
        <v>1030</v>
      </c>
      <c r="G31" s="134"/>
      <c r="H31" s="134"/>
      <c r="I31" s="134"/>
    </row>
    <row r="32" spans="2:9" s="143" customFormat="1" ht="81" customHeight="1">
      <c r="B32" s="179">
        <v>6</v>
      </c>
      <c r="C32" s="240" t="s">
        <v>585</v>
      </c>
      <c r="D32" s="440" t="s">
        <v>96</v>
      </c>
      <c r="E32" s="435" t="s">
        <v>1534</v>
      </c>
      <c r="F32" s="322" t="s">
        <v>1736</v>
      </c>
      <c r="G32" s="134"/>
      <c r="H32" s="134"/>
      <c r="I32" s="134"/>
    </row>
    <row r="33" spans="2:9" s="143" customFormat="1" ht="45" customHeight="1">
      <c r="B33" s="179">
        <v>7</v>
      </c>
      <c r="C33" s="341" t="s">
        <v>564</v>
      </c>
      <c r="D33" s="440" t="s">
        <v>746</v>
      </c>
      <c r="E33" s="392" t="s">
        <v>1535</v>
      </c>
      <c r="F33" s="322" t="s">
        <v>1737</v>
      </c>
      <c r="G33" s="134"/>
      <c r="H33" s="134"/>
      <c r="I33" s="134"/>
    </row>
    <row r="34" spans="2:9" s="143" customFormat="1" ht="55.5" customHeight="1">
      <c r="B34" s="179">
        <v>8</v>
      </c>
      <c r="C34" s="341" t="s">
        <v>1028</v>
      </c>
      <c r="D34" s="440" t="s">
        <v>747</v>
      </c>
      <c r="E34" s="632" t="s">
        <v>777</v>
      </c>
      <c r="F34" s="322" t="s">
        <v>1030</v>
      </c>
      <c r="G34" s="134"/>
      <c r="H34" s="134"/>
      <c r="I34" s="134"/>
    </row>
    <row r="35" spans="2:9" s="143" customFormat="1" ht="63" customHeight="1">
      <c r="B35" s="179"/>
      <c r="C35" s="341" t="s">
        <v>859</v>
      </c>
      <c r="D35" s="440" t="s">
        <v>1705</v>
      </c>
      <c r="E35" s="722"/>
      <c r="F35" s="322" t="s">
        <v>1030</v>
      </c>
      <c r="G35" s="134"/>
      <c r="H35" s="134"/>
      <c r="I35" s="134"/>
    </row>
    <row r="36" spans="2:9" s="143" customFormat="1" ht="49.5" customHeight="1">
      <c r="B36" s="179"/>
      <c r="C36" s="341" t="s">
        <v>178</v>
      </c>
      <c r="D36" s="440" t="s">
        <v>1706</v>
      </c>
      <c r="E36" s="722"/>
      <c r="F36" s="322" t="s">
        <v>1030</v>
      </c>
      <c r="G36" s="134"/>
      <c r="H36" s="134"/>
      <c r="I36" s="134"/>
    </row>
    <row r="37" spans="2:9" s="143" customFormat="1" ht="45" customHeight="1">
      <c r="B37" s="179"/>
      <c r="C37" s="341" t="s">
        <v>179</v>
      </c>
      <c r="D37" s="440" t="s">
        <v>1706</v>
      </c>
      <c r="E37" s="723"/>
      <c r="F37" s="322" t="s">
        <v>1030</v>
      </c>
      <c r="G37" s="134"/>
      <c r="H37" s="134"/>
      <c r="I37" s="134"/>
    </row>
    <row r="38" spans="2:9" s="143" customFormat="1" ht="37.5" customHeight="1">
      <c r="B38" s="308"/>
      <c r="C38" s="305" t="s">
        <v>1291</v>
      </c>
      <c r="D38" s="308"/>
      <c r="E38" s="436"/>
      <c r="F38" s="477"/>
      <c r="G38" s="134"/>
      <c r="H38" s="134"/>
      <c r="I38" s="134"/>
    </row>
    <row r="39" spans="2:9" s="143" customFormat="1" ht="43.5" customHeight="1">
      <c r="B39" s="259">
        <v>1</v>
      </c>
      <c r="C39" s="231" t="s">
        <v>1029</v>
      </c>
      <c r="D39" s="153" t="s">
        <v>749</v>
      </c>
      <c r="E39" s="324" t="s">
        <v>1535</v>
      </c>
      <c r="F39" s="322" t="s">
        <v>1030</v>
      </c>
      <c r="G39" s="134"/>
      <c r="H39" s="134"/>
      <c r="I39" s="134"/>
    </row>
    <row r="40" spans="2:9" s="143" customFormat="1" ht="54" customHeight="1">
      <c r="B40" s="259">
        <v>2</v>
      </c>
      <c r="C40" s="228" t="s">
        <v>1034</v>
      </c>
      <c r="D40" s="153" t="s">
        <v>748</v>
      </c>
      <c r="E40" s="324" t="s">
        <v>777</v>
      </c>
      <c r="F40" s="322" t="s">
        <v>1030</v>
      </c>
      <c r="G40" s="134"/>
      <c r="H40" s="134"/>
      <c r="I40" s="134"/>
    </row>
    <row r="41" spans="2:9" s="143" customFormat="1" ht="58.5" customHeight="1">
      <c r="B41" s="259">
        <v>3</v>
      </c>
      <c r="C41" s="342" t="s">
        <v>1035</v>
      </c>
      <c r="D41" s="259" t="s">
        <v>1292</v>
      </c>
      <c r="E41" s="324" t="s">
        <v>1734</v>
      </c>
      <c r="F41" s="322" t="s">
        <v>1030</v>
      </c>
      <c r="G41" s="134"/>
      <c r="H41" s="134"/>
      <c r="I41" s="134"/>
    </row>
    <row r="42" spans="2:9" s="143" customFormat="1" ht="67.5" customHeight="1">
      <c r="B42" s="259">
        <v>4</v>
      </c>
      <c r="C42" s="342" t="s">
        <v>1031</v>
      </c>
      <c r="D42" s="153" t="s">
        <v>740</v>
      </c>
      <c r="E42" s="324" t="s">
        <v>777</v>
      </c>
      <c r="F42" s="322" t="s">
        <v>1030</v>
      </c>
      <c r="G42" s="134"/>
      <c r="H42" s="134"/>
      <c r="I42" s="134"/>
    </row>
    <row r="43" spans="2:9" s="143" customFormat="1" ht="37.5" customHeight="1">
      <c r="B43" s="259">
        <v>5</v>
      </c>
      <c r="C43" s="342" t="s">
        <v>1731</v>
      </c>
      <c r="D43" s="153" t="s">
        <v>1732</v>
      </c>
      <c r="E43" s="437" t="s">
        <v>1738</v>
      </c>
      <c r="F43" s="322" t="s">
        <v>1739</v>
      </c>
      <c r="G43" s="134"/>
      <c r="H43" s="134"/>
      <c r="I43" s="134"/>
    </row>
    <row r="44" spans="2:9" s="143" customFormat="1" ht="49.5" customHeight="1">
      <c r="B44" s="259"/>
      <c r="C44" s="342" t="s">
        <v>441</v>
      </c>
      <c r="D44" s="153" t="s">
        <v>321</v>
      </c>
      <c r="E44" s="324" t="s">
        <v>777</v>
      </c>
      <c r="F44" s="322" t="s">
        <v>1030</v>
      </c>
      <c r="G44" s="134"/>
      <c r="H44" s="134"/>
      <c r="I44" s="134"/>
    </row>
    <row r="45" spans="2:9" s="143" customFormat="1" ht="48" customHeight="1">
      <c r="B45" s="453"/>
      <c r="C45" s="342" t="s">
        <v>443</v>
      </c>
      <c r="D45" s="153" t="s">
        <v>1705</v>
      </c>
      <c r="E45" s="324" t="s">
        <v>777</v>
      </c>
      <c r="F45" s="322" t="s">
        <v>1030</v>
      </c>
      <c r="G45" s="134"/>
      <c r="H45" s="134"/>
      <c r="I45" s="134"/>
    </row>
    <row r="46" spans="2:9" s="143" customFormat="1" ht="46.5" customHeight="1">
      <c r="B46" s="453"/>
      <c r="C46" s="342" t="s">
        <v>442</v>
      </c>
      <c r="D46" s="153" t="s">
        <v>1812</v>
      </c>
      <c r="E46" s="324" t="s">
        <v>777</v>
      </c>
      <c r="F46" s="322" t="s">
        <v>1030</v>
      </c>
      <c r="G46" s="134"/>
      <c r="H46" s="134"/>
      <c r="I46" s="134"/>
    </row>
    <row r="47" spans="2:9" s="143" customFormat="1" ht="46.5" customHeight="1">
      <c r="B47" s="259">
        <v>6</v>
      </c>
      <c r="C47" s="231" t="s">
        <v>1733</v>
      </c>
      <c r="D47" s="229" t="s">
        <v>739</v>
      </c>
      <c r="E47" s="324" t="s">
        <v>777</v>
      </c>
      <c r="F47" s="322" t="s">
        <v>1030</v>
      </c>
      <c r="G47" s="134"/>
      <c r="H47" s="134"/>
      <c r="I47" s="134"/>
    </row>
    <row r="48" spans="2:6" ht="24.75" customHeight="1">
      <c r="B48" s="717" t="s">
        <v>1537</v>
      </c>
      <c r="C48" s="718"/>
      <c r="D48" s="718"/>
      <c r="E48" s="719"/>
      <c r="F48" s="478"/>
    </row>
    <row r="49" spans="2:6" ht="42" customHeight="1">
      <c r="B49" s="689" t="s">
        <v>565</v>
      </c>
      <c r="C49" s="690"/>
      <c r="D49" s="690"/>
      <c r="E49" s="691"/>
      <c r="F49" s="392"/>
    </row>
    <row r="50" spans="2:7" ht="36" customHeight="1">
      <c r="B50" s="142"/>
      <c r="C50" s="309" t="s">
        <v>1061</v>
      </c>
      <c r="D50" s="310"/>
      <c r="E50" s="311"/>
      <c r="F50" s="479"/>
      <c r="G50" s="147"/>
    </row>
    <row r="51" spans="2:7" ht="46.5" customHeight="1">
      <c r="B51" s="142" t="s">
        <v>1319</v>
      </c>
      <c r="C51" s="226" t="s">
        <v>687</v>
      </c>
      <c r="D51" s="381" t="s">
        <v>688</v>
      </c>
      <c r="E51" s="322" t="s">
        <v>1534</v>
      </c>
      <c r="F51" s="386" t="s">
        <v>689</v>
      </c>
      <c r="G51" s="147"/>
    </row>
    <row r="52" spans="2:7" ht="18.75">
      <c r="B52" s="142" t="s">
        <v>1320</v>
      </c>
      <c r="C52" s="234" t="s">
        <v>1548</v>
      </c>
      <c r="D52" s="230" t="s">
        <v>1536</v>
      </c>
      <c r="E52" s="230" t="s">
        <v>1723</v>
      </c>
      <c r="F52" s="386"/>
      <c r="G52" s="147"/>
    </row>
    <row r="53" spans="2:7" ht="18.75">
      <c r="B53" s="142"/>
      <c r="C53" s="186" t="s">
        <v>1290</v>
      </c>
      <c r="D53" s="142">
        <v>2008</v>
      </c>
      <c r="E53" s="322" t="s">
        <v>1723</v>
      </c>
      <c r="F53" s="386" t="s">
        <v>1566</v>
      </c>
      <c r="G53" s="147"/>
    </row>
    <row r="54" spans="2:7" ht="18.75">
      <c r="B54" s="142"/>
      <c r="C54" s="186" t="s">
        <v>1644</v>
      </c>
      <c r="D54" s="142">
        <v>2008</v>
      </c>
      <c r="E54" s="322" t="s">
        <v>1723</v>
      </c>
      <c r="F54" s="386" t="s">
        <v>1566</v>
      </c>
      <c r="G54" s="147"/>
    </row>
    <row r="55" spans="2:7" ht="18.75">
      <c r="B55" s="142"/>
      <c r="C55" s="186" t="s">
        <v>1645</v>
      </c>
      <c r="D55" s="142">
        <v>2008</v>
      </c>
      <c r="E55" s="322" t="s">
        <v>1723</v>
      </c>
      <c r="F55" s="386" t="s">
        <v>1566</v>
      </c>
      <c r="G55" s="147"/>
    </row>
    <row r="56" spans="2:7" ht="18.75">
      <c r="B56" s="142"/>
      <c r="C56" s="186" t="s">
        <v>1646</v>
      </c>
      <c r="D56" s="142">
        <v>2008</v>
      </c>
      <c r="E56" s="322" t="s">
        <v>1723</v>
      </c>
      <c r="F56" s="386" t="s">
        <v>1566</v>
      </c>
      <c r="G56" s="147"/>
    </row>
    <row r="57" spans="2:7" ht="18.75">
      <c r="B57" s="142"/>
      <c r="C57" s="186" t="s">
        <v>1647</v>
      </c>
      <c r="D57" s="142">
        <v>2008</v>
      </c>
      <c r="E57" s="322" t="s">
        <v>1723</v>
      </c>
      <c r="F57" s="386" t="s">
        <v>1566</v>
      </c>
      <c r="G57" s="147"/>
    </row>
    <row r="58" spans="2:7" ht="18.75">
      <c r="B58" s="142"/>
      <c r="C58" s="186" t="s">
        <v>1648</v>
      </c>
      <c r="D58" s="142">
        <v>2008</v>
      </c>
      <c r="E58" s="322" t="s">
        <v>1723</v>
      </c>
      <c r="F58" s="386" t="s">
        <v>1566</v>
      </c>
      <c r="G58" s="147"/>
    </row>
    <row r="59" spans="2:7" ht="18.75">
      <c r="B59" s="142"/>
      <c r="C59" s="186" t="s">
        <v>409</v>
      </c>
      <c r="D59" s="142">
        <v>2008</v>
      </c>
      <c r="E59" s="322" t="s">
        <v>1723</v>
      </c>
      <c r="F59" s="386" t="s">
        <v>1566</v>
      </c>
      <c r="G59" s="147"/>
    </row>
    <row r="60" spans="2:7" ht="18.75">
      <c r="B60" s="142"/>
      <c r="C60" s="186" t="s">
        <v>410</v>
      </c>
      <c r="D60" s="142">
        <v>2008</v>
      </c>
      <c r="E60" s="322" t="s">
        <v>1723</v>
      </c>
      <c r="F60" s="386" t="s">
        <v>1566</v>
      </c>
      <c r="G60" s="147"/>
    </row>
    <row r="61" spans="2:7" ht="18.75">
      <c r="B61" s="142"/>
      <c r="C61" s="186" t="s">
        <v>1074</v>
      </c>
      <c r="D61" s="142">
        <v>2008</v>
      </c>
      <c r="E61" s="322" t="s">
        <v>1723</v>
      </c>
      <c r="F61" s="386" t="s">
        <v>1566</v>
      </c>
      <c r="G61" s="147"/>
    </row>
    <row r="62" spans="2:7" ht="18.75">
      <c r="B62" s="142" t="s">
        <v>1321</v>
      </c>
      <c r="C62" s="234" t="s">
        <v>1549</v>
      </c>
      <c r="D62" s="230" t="s">
        <v>1536</v>
      </c>
      <c r="E62" s="230" t="s">
        <v>1538</v>
      </c>
      <c r="F62" s="386"/>
      <c r="G62" s="147"/>
    </row>
    <row r="63" spans="2:7" ht="18.75">
      <c r="B63" s="142"/>
      <c r="C63" s="241" t="s">
        <v>519</v>
      </c>
      <c r="D63" s="238" t="s">
        <v>1144</v>
      </c>
      <c r="E63" s="322" t="s">
        <v>1538</v>
      </c>
      <c r="F63" s="386" t="s">
        <v>1566</v>
      </c>
      <c r="G63" s="147"/>
    </row>
    <row r="64" spans="2:7" ht="36">
      <c r="B64" s="142"/>
      <c r="C64" s="237" t="s">
        <v>1289</v>
      </c>
      <c r="D64" s="238" t="s">
        <v>1143</v>
      </c>
      <c r="E64" s="322" t="s">
        <v>1538</v>
      </c>
      <c r="F64" s="386" t="s">
        <v>1566</v>
      </c>
      <c r="G64" s="147"/>
    </row>
    <row r="65" spans="2:7" ht="51" customHeight="1">
      <c r="B65" s="142"/>
      <c r="C65" s="237" t="s">
        <v>1850</v>
      </c>
      <c r="D65" s="238" t="s">
        <v>1142</v>
      </c>
      <c r="E65" s="322" t="s">
        <v>1538</v>
      </c>
      <c r="F65" s="386" t="s">
        <v>1566</v>
      </c>
      <c r="G65" s="147"/>
    </row>
    <row r="66" spans="2:6" ht="37.5">
      <c r="B66" s="142" t="s">
        <v>1322</v>
      </c>
      <c r="C66" s="226" t="s">
        <v>167</v>
      </c>
      <c r="D66" s="230" t="s">
        <v>1536</v>
      </c>
      <c r="E66" s="230" t="s">
        <v>1534</v>
      </c>
      <c r="F66" s="386"/>
    </row>
    <row r="67" spans="2:6" ht="29.25" customHeight="1">
      <c r="B67" s="142" t="s">
        <v>1594</v>
      </c>
      <c r="C67" s="178" t="s">
        <v>168</v>
      </c>
      <c r="D67" s="238" t="s">
        <v>1626</v>
      </c>
      <c r="E67" s="322" t="s">
        <v>1534</v>
      </c>
      <c r="F67" s="322" t="s">
        <v>1580</v>
      </c>
    </row>
    <row r="68" spans="2:6" ht="26.25" customHeight="1">
      <c r="B68" s="142"/>
      <c r="C68" s="237" t="s">
        <v>353</v>
      </c>
      <c r="D68" s="238" t="s">
        <v>1345</v>
      </c>
      <c r="E68" s="322" t="s">
        <v>1534</v>
      </c>
      <c r="F68" s="322" t="s">
        <v>1580</v>
      </c>
    </row>
    <row r="69" spans="2:6" ht="26.25" customHeight="1">
      <c r="B69" s="142"/>
      <c r="C69" s="241" t="s">
        <v>907</v>
      </c>
      <c r="D69" s="238" t="s">
        <v>1344</v>
      </c>
      <c r="E69" s="322" t="s">
        <v>1534</v>
      </c>
      <c r="F69" s="322" t="s">
        <v>1580</v>
      </c>
    </row>
    <row r="70" spans="2:6" ht="23.25" customHeight="1">
      <c r="B70" s="142"/>
      <c r="C70" s="237" t="s">
        <v>906</v>
      </c>
      <c r="D70" s="238" t="s">
        <v>1343</v>
      </c>
      <c r="E70" s="322" t="s">
        <v>1534</v>
      </c>
      <c r="F70" s="322" t="s">
        <v>1580</v>
      </c>
    </row>
    <row r="71" spans="2:6" ht="32.25" customHeight="1">
      <c r="B71" s="142"/>
      <c r="C71" s="237" t="s">
        <v>214</v>
      </c>
      <c r="D71" s="238" t="s">
        <v>722</v>
      </c>
      <c r="E71" s="322" t="s">
        <v>1534</v>
      </c>
      <c r="F71" s="322" t="s">
        <v>1580</v>
      </c>
    </row>
    <row r="72" spans="2:6" ht="36">
      <c r="B72" s="142"/>
      <c r="C72" s="237" t="s">
        <v>213</v>
      </c>
      <c r="D72" s="238" t="s">
        <v>197</v>
      </c>
      <c r="E72" s="322" t="s">
        <v>1534</v>
      </c>
      <c r="F72" s="322" t="s">
        <v>1580</v>
      </c>
    </row>
    <row r="73" spans="2:6" ht="36">
      <c r="B73" s="142"/>
      <c r="C73" s="237" t="s">
        <v>554</v>
      </c>
      <c r="D73" s="238" t="s">
        <v>721</v>
      </c>
      <c r="E73" s="322" t="s">
        <v>1534</v>
      </c>
      <c r="F73" s="322" t="s">
        <v>1580</v>
      </c>
    </row>
    <row r="74" spans="2:6" ht="24.75" customHeight="1">
      <c r="B74" s="142" t="s">
        <v>1595</v>
      </c>
      <c r="C74" s="178" t="s">
        <v>1117</v>
      </c>
      <c r="D74" s="238" t="s">
        <v>1807</v>
      </c>
      <c r="E74" s="720" t="s">
        <v>1534</v>
      </c>
      <c r="F74" s="322" t="s">
        <v>1580</v>
      </c>
    </row>
    <row r="75" spans="2:6" ht="36">
      <c r="B75" s="142"/>
      <c r="C75" s="241" t="s">
        <v>754</v>
      </c>
      <c r="D75" s="238" t="s">
        <v>1813</v>
      </c>
      <c r="E75" s="721"/>
      <c r="F75" s="322" t="s">
        <v>1580</v>
      </c>
    </row>
    <row r="76" spans="2:6" ht="49.5" customHeight="1">
      <c r="B76" s="142"/>
      <c r="C76" s="379" t="s">
        <v>790</v>
      </c>
      <c r="D76" s="238" t="s">
        <v>1813</v>
      </c>
      <c r="E76" s="721"/>
      <c r="F76" s="322" t="s">
        <v>1580</v>
      </c>
    </row>
    <row r="77" spans="2:6" ht="18.75">
      <c r="B77" s="142"/>
      <c r="C77" s="237" t="s">
        <v>791</v>
      </c>
      <c r="D77" s="238" t="s">
        <v>720</v>
      </c>
      <c r="E77" s="721"/>
      <c r="F77" s="322" t="s">
        <v>1580</v>
      </c>
    </row>
    <row r="78" spans="2:6" ht="18.75">
      <c r="B78" s="142"/>
      <c r="C78" s="237" t="s">
        <v>792</v>
      </c>
      <c r="D78" s="238" t="s">
        <v>719</v>
      </c>
      <c r="E78" s="721"/>
      <c r="F78" s="322" t="s">
        <v>1580</v>
      </c>
    </row>
    <row r="79" spans="2:6" ht="18.75">
      <c r="B79" s="142"/>
      <c r="C79" s="237" t="s">
        <v>793</v>
      </c>
      <c r="D79" s="238" t="s">
        <v>390</v>
      </c>
      <c r="E79" s="721"/>
      <c r="F79" s="322" t="s">
        <v>1580</v>
      </c>
    </row>
    <row r="80" spans="2:6" ht="36">
      <c r="B80" s="142"/>
      <c r="C80" s="237" t="s">
        <v>794</v>
      </c>
      <c r="D80" s="238" t="s">
        <v>389</v>
      </c>
      <c r="E80" s="721"/>
      <c r="F80" s="322" t="s">
        <v>1580</v>
      </c>
    </row>
    <row r="81" spans="2:6" ht="48" customHeight="1">
      <c r="B81" s="142"/>
      <c r="C81" s="260" t="s">
        <v>789</v>
      </c>
      <c r="D81" s="238" t="s">
        <v>864</v>
      </c>
      <c r="E81" s="438"/>
      <c r="F81" s="322" t="s">
        <v>1567</v>
      </c>
    </row>
    <row r="82" spans="2:6" ht="48" customHeight="1">
      <c r="B82" s="183" t="s">
        <v>1323</v>
      </c>
      <c r="C82" s="234" t="s">
        <v>1457</v>
      </c>
      <c r="D82" s="233" t="s">
        <v>193</v>
      </c>
      <c r="E82" s="710" t="s">
        <v>1535</v>
      </c>
      <c r="F82" s="470"/>
    </row>
    <row r="83" spans="2:6" ht="48" customHeight="1">
      <c r="B83" s="183"/>
      <c r="C83" s="241" t="s">
        <v>1463</v>
      </c>
      <c r="D83" s="180" t="s">
        <v>1687</v>
      </c>
      <c r="E83" s="711"/>
      <c r="F83" s="392" t="s">
        <v>1579</v>
      </c>
    </row>
    <row r="84" spans="2:6" ht="48" customHeight="1">
      <c r="B84" s="183"/>
      <c r="C84" s="241" t="s">
        <v>1464</v>
      </c>
      <c r="D84" s="238" t="s">
        <v>1812</v>
      </c>
      <c r="E84" s="711"/>
      <c r="F84" s="392" t="s">
        <v>1579</v>
      </c>
    </row>
    <row r="85" spans="2:6" ht="48" customHeight="1">
      <c r="B85" s="183"/>
      <c r="C85" s="186" t="s">
        <v>1465</v>
      </c>
      <c r="D85" s="238" t="s">
        <v>1777</v>
      </c>
      <c r="E85" s="711"/>
      <c r="F85" s="392" t="s">
        <v>1580</v>
      </c>
    </row>
    <row r="86" spans="2:6" ht="48" customHeight="1">
      <c r="B86" s="183"/>
      <c r="C86" s="186" t="s">
        <v>978</v>
      </c>
      <c r="D86" s="238" t="s">
        <v>1605</v>
      </c>
      <c r="E86" s="711"/>
      <c r="F86" s="392" t="s">
        <v>1580</v>
      </c>
    </row>
    <row r="87" spans="2:6" ht="48" customHeight="1">
      <c r="B87" s="183"/>
      <c r="C87" s="186" t="s">
        <v>979</v>
      </c>
      <c r="D87" s="238" t="s">
        <v>388</v>
      </c>
      <c r="E87" s="711"/>
      <c r="F87" s="392" t="s">
        <v>1580</v>
      </c>
    </row>
    <row r="88" spans="2:6" ht="36" customHeight="1">
      <c r="B88" s="692"/>
      <c r="C88" s="641" t="s">
        <v>712</v>
      </c>
      <c r="D88" s="634" t="s">
        <v>197</v>
      </c>
      <c r="E88" s="711"/>
      <c r="F88" s="632" t="s">
        <v>1580</v>
      </c>
    </row>
    <row r="89" spans="2:6" ht="12" customHeight="1">
      <c r="B89" s="694"/>
      <c r="C89" s="642"/>
      <c r="D89" s="635"/>
      <c r="E89" s="711"/>
      <c r="F89" s="633"/>
    </row>
    <row r="90" spans="2:6" ht="48" customHeight="1">
      <c r="B90" s="183"/>
      <c r="C90" s="186" t="s">
        <v>713</v>
      </c>
      <c r="D90" s="238" t="s">
        <v>1687</v>
      </c>
      <c r="E90" s="712"/>
      <c r="F90" s="392" t="s">
        <v>1579</v>
      </c>
    </row>
    <row r="91" spans="2:7" ht="37.5">
      <c r="B91" s="142" t="s">
        <v>1324</v>
      </c>
      <c r="C91" s="226" t="s">
        <v>1119</v>
      </c>
      <c r="D91" s="230" t="s">
        <v>1536</v>
      </c>
      <c r="E91" s="230" t="s">
        <v>1534</v>
      </c>
      <c r="F91" s="386"/>
      <c r="G91" s="147"/>
    </row>
    <row r="92" spans="2:7" ht="18.75">
      <c r="B92" s="142" t="s">
        <v>958</v>
      </c>
      <c r="C92" s="144" t="s">
        <v>1118</v>
      </c>
      <c r="D92" s="230"/>
      <c r="E92" s="230"/>
      <c r="F92" s="386"/>
      <c r="G92" s="147"/>
    </row>
    <row r="93" spans="2:7" ht="37.5">
      <c r="B93" s="142"/>
      <c r="C93" s="237" t="s">
        <v>466</v>
      </c>
      <c r="D93" s="238" t="s">
        <v>1809</v>
      </c>
      <c r="E93" s="322" t="s">
        <v>1534</v>
      </c>
      <c r="F93" s="322" t="s">
        <v>795</v>
      </c>
      <c r="G93" s="147"/>
    </row>
    <row r="94" spans="2:7" ht="37.5">
      <c r="B94" s="142"/>
      <c r="C94" s="237" t="s">
        <v>467</v>
      </c>
      <c r="D94" s="238" t="s">
        <v>1808</v>
      </c>
      <c r="E94" s="322" t="s">
        <v>1534</v>
      </c>
      <c r="F94" s="322" t="s">
        <v>795</v>
      </c>
      <c r="G94" s="147"/>
    </row>
    <row r="95" spans="2:7" ht="37.5" customHeight="1">
      <c r="B95" s="142" t="s">
        <v>959</v>
      </c>
      <c r="C95" s="289" t="s">
        <v>1120</v>
      </c>
      <c r="D95" s="238" t="s">
        <v>1808</v>
      </c>
      <c r="E95" s="322" t="s">
        <v>1534</v>
      </c>
      <c r="F95" s="322" t="s">
        <v>795</v>
      </c>
      <c r="G95" s="147"/>
    </row>
    <row r="96" spans="2:7" ht="37.5" customHeight="1">
      <c r="B96" s="264" t="s">
        <v>1325</v>
      </c>
      <c r="C96" s="234" t="s">
        <v>1627</v>
      </c>
      <c r="D96" s="229" t="s">
        <v>1536</v>
      </c>
      <c r="E96" s="698" t="s">
        <v>157</v>
      </c>
      <c r="F96" s="324" t="s">
        <v>1574</v>
      </c>
      <c r="G96" s="147"/>
    </row>
    <row r="97" spans="2:7" ht="37.5" customHeight="1">
      <c r="B97" s="264" t="s">
        <v>15</v>
      </c>
      <c r="C97" s="178" t="s">
        <v>1125</v>
      </c>
      <c r="D97" s="229" t="s">
        <v>1536</v>
      </c>
      <c r="E97" s="699"/>
      <c r="F97" s="324" t="s">
        <v>1574</v>
      </c>
      <c r="G97" s="147"/>
    </row>
    <row r="98" spans="2:7" ht="37.5" customHeight="1">
      <c r="B98" s="264"/>
      <c r="C98" s="237" t="s">
        <v>1628</v>
      </c>
      <c r="D98" s="238" t="s">
        <v>1185</v>
      </c>
      <c r="E98" s="699"/>
      <c r="F98" s="324" t="s">
        <v>1574</v>
      </c>
      <c r="G98" s="147"/>
    </row>
    <row r="99" spans="2:7" ht="37.5" customHeight="1">
      <c r="B99" s="264"/>
      <c r="C99" s="237" t="s">
        <v>1126</v>
      </c>
      <c r="D99" s="238" t="s">
        <v>1810</v>
      </c>
      <c r="E99" s="699"/>
      <c r="F99" s="324" t="s">
        <v>1574</v>
      </c>
      <c r="G99" s="147"/>
    </row>
    <row r="100" spans="2:7" ht="37.5" customHeight="1">
      <c r="B100" s="264"/>
      <c r="C100" s="237" t="s">
        <v>91</v>
      </c>
      <c r="D100" s="238" t="s">
        <v>711</v>
      </c>
      <c r="E100" s="699"/>
      <c r="F100" s="324" t="s">
        <v>1574</v>
      </c>
      <c r="G100" s="147"/>
    </row>
    <row r="101" spans="2:7" ht="37.5" customHeight="1">
      <c r="B101" s="264"/>
      <c r="C101" s="237" t="s">
        <v>1629</v>
      </c>
      <c r="D101" s="238" t="s">
        <v>1813</v>
      </c>
      <c r="E101" s="699"/>
      <c r="F101" s="324" t="s">
        <v>1574</v>
      </c>
      <c r="G101" s="147"/>
    </row>
    <row r="102" spans="2:7" ht="37.5" customHeight="1">
      <c r="B102" s="264" t="s">
        <v>16</v>
      </c>
      <c r="C102" s="178" t="s">
        <v>1188</v>
      </c>
      <c r="D102" s="229" t="s">
        <v>1536</v>
      </c>
      <c r="E102" s="699"/>
      <c r="F102" s="324" t="s">
        <v>1574</v>
      </c>
      <c r="G102" s="147"/>
    </row>
    <row r="103" spans="2:7" ht="37.5" customHeight="1">
      <c r="B103" s="264"/>
      <c r="C103" s="237" t="s">
        <v>1189</v>
      </c>
      <c r="D103" s="238" t="s">
        <v>1813</v>
      </c>
      <c r="E103" s="699"/>
      <c r="F103" s="324" t="s">
        <v>1574</v>
      </c>
      <c r="G103" s="147"/>
    </row>
    <row r="104" spans="2:7" ht="37.5" customHeight="1">
      <c r="B104" s="264"/>
      <c r="C104" s="188" t="s">
        <v>1630</v>
      </c>
      <c r="D104" s="238" t="s">
        <v>1813</v>
      </c>
      <c r="E104" s="699"/>
      <c r="F104" s="324" t="s">
        <v>1574</v>
      </c>
      <c r="G104" s="147"/>
    </row>
    <row r="105" spans="2:7" ht="37.5" customHeight="1">
      <c r="B105" s="264" t="s">
        <v>127</v>
      </c>
      <c r="C105" s="178" t="s">
        <v>1070</v>
      </c>
      <c r="D105" s="229" t="s">
        <v>1536</v>
      </c>
      <c r="E105" s="699"/>
      <c r="F105" s="324" t="s">
        <v>1574</v>
      </c>
      <c r="G105" s="147"/>
    </row>
    <row r="106" spans="2:7" ht="37.5" customHeight="1">
      <c r="B106" s="264"/>
      <c r="C106" s="237" t="s">
        <v>1190</v>
      </c>
      <c r="D106" s="238" t="s">
        <v>1810</v>
      </c>
      <c r="E106" s="699"/>
      <c r="F106" s="324" t="s">
        <v>1574</v>
      </c>
      <c r="G106" s="147"/>
    </row>
    <row r="107" spans="2:7" ht="37.5" customHeight="1">
      <c r="B107" s="264"/>
      <c r="C107" s="237" t="s">
        <v>1191</v>
      </c>
      <c r="D107" s="238" t="s">
        <v>1812</v>
      </c>
      <c r="E107" s="699"/>
      <c r="F107" s="324" t="s">
        <v>1574</v>
      </c>
      <c r="G107" s="147"/>
    </row>
    <row r="108" spans="2:7" ht="37.5" customHeight="1">
      <c r="B108" s="264"/>
      <c r="C108" s="237" t="s">
        <v>1048</v>
      </c>
      <c r="D108" s="238" t="s">
        <v>1813</v>
      </c>
      <c r="E108" s="699"/>
      <c r="F108" s="324" t="s">
        <v>1574</v>
      </c>
      <c r="G108" s="147"/>
    </row>
    <row r="109" spans="2:7" ht="37.5" customHeight="1">
      <c r="B109" s="264" t="s">
        <v>17</v>
      </c>
      <c r="C109" s="178" t="s">
        <v>1049</v>
      </c>
      <c r="D109" s="229" t="s">
        <v>1536</v>
      </c>
      <c r="E109" s="699"/>
      <c r="F109" s="324" t="s">
        <v>1574</v>
      </c>
      <c r="G109" s="147"/>
    </row>
    <row r="110" spans="2:7" ht="37.5" customHeight="1">
      <c r="B110" s="264"/>
      <c r="C110" s="237" t="s">
        <v>514</v>
      </c>
      <c r="D110" s="238" t="s">
        <v>1429</v>
      </c>
      <c r="E110" s="699"/>
      <c r="F110" s="324" t="s">
        <v>1574</v>
      </c>
      <c r="G110" s="147"/>
    </row>
    <row r="111" spans="2:7" ht="37.5" customHeight="1">
      <c r="B111" s="264"/>
      <c r="C111" s="237" t="s">
        <v>47</v>
      </c>
      <c r="D111" s="238" t="s">
        <v>1071</v>
      </c>
      <c r="E111" s="699"/>
      <c r="F111" s="324" t="s">
        <v>1574</v>
      </c>
      <c r="G111" s="147"/>
    </row>
    <row r="112" spans="2:7" ht="37.5" customHeight="1">
      <c r="B112" s="264"/>
      <c r="C112" s="237" t="s">
        <v>1050</v>
      </c>
      <c r="D112" s="238" t="s">
        <v>1707</v>
      </c>
      <c r="E112" s="699"/>
      <c r="F112" s="324" t="s">
        <v>1574</v>
      </c>
      <c r="G112" s="147"/>
    </row>
    <row r="113" spans="2:7" ht="37.5" customHeight="1">
      <c r="B113" s="264" t="s">
        <v>916</v>
      </c>
      <c r="C113" s="178" t="s">
        <v>1051</v>
      </c>
      <c r="D113" s="229" t="s">
        <v>1536</v>
      </c>
      <c r="E113" s="699"/>
      <c r="F113" s="324" t="s">
        <v>1574</v>
      </c>
      <c r="G113" s="147"/>
    </row>
    <row r="114" spans="2:7" ht="37.5" customHeight="1">
      <c r="B114" s="264"/>
      <c r="C114" s="237" t="s">
        <v>354</v>
      </c>
      <c r="D114" s="238" t="s">
        <v>1813</v>
      </c>
      <c r="E114" s="699"/>
      <c r="F114" s="324" t="s">
        <v>1574</v>
      </c>
      <c r="G114" s="147"/>
    </row>
    <row r="115" spans="2:7" ht="37.5" customHeight="1">
      <c r="B115" s="264"/>
      <c r="C115" s="237" t="s">
        <v>1151</v>
      </c>
      <c r="D115" s="238" t="s">
        <v>1813</v>
      </c>
      <c r="E115" s="699"/>
      <c r="F115" s="324" t="s">
        <v>1574</v>
      </c>
      <c r="G115" s="147"/>
    </row>
    <row r="116" spans="2:7" ht="37.5" customHeight="1">
      <c r="B116" s="264"/>
      <c r="C116" s="237" t="s">
        <v>1152</v>
      </c>
      <c r="D116" s="238" t="s">
        <v>1073</v>
      </c>
      <c r="E116" s="699"/>
      <c r="F116" s="324" t="s">
        <v>1574</v>
      </c>
      <c r="G116" s="147"/>
    </row>
    <row r="117" spans="2:7" ht="37.5" customHeight="1">
      <c r="B117" s="264" t="s">
        <v>917</v>
      </c>
      <c r="C117" s="178" t="s">
        <v>1052</v>
      </c>
      <c r="D117" s="229" t="s">
        <v>1536</v>
      </c>
      <c r="E117" s="699"/>
      <c r="F117" s="324" t="s">
        <v>1574</v>
      </c>
      <c r="G117" s="147"/>
    </row>
    <row r="118" spans="2:7" ht="37.5" customHeight="1">
      <c r="B118" s="264"/>
      <c r="C118" s="186" t="s">
        <v>1153</v>
      </c>
      <c r="D118" s="236" t="s">
        <v>121</v>
      </c>
      <c r="E118" s="699"/>
      <c r="F118" s="324" t="s">
        <v>1574</v>
      </c>
      <c r="G118" s="147"/>
    </row>
    <row r="119" spans="2:7" ht="37.5" customHeight="1">
      <c r="B119" s="264"/>
      <c r="C119" s="186" t="s">
        <v>92</v>
      </c>
      <c r="D119" s="236" t="s">
        <v>1072</v>
      </c>
      <c r="E119" s="699"/>
      <c r="F119" s="324" t="s">
        <v>1574</v>
      </c>
      <c r="G119" s="147"/>
    </row>
    <row r="120" spans="2:7" ht="37.5" customHeight="1">
      <c r="B120" s="264" t="s">
        <v>918</v>
      </c>
      <c r="C120" s="178" t="s">
        <v>1053</v>
      </c>
      <c r="D120" s="229" t="s">
        <v>1536</v>
      </c>
      <c r="E120" s="699"/>
      <c r="F120" s="324" t="s">
        <v>1574</v>
      </c>
      <c r="G120" s="147"/>
    </row>
    <row r="121" spans="2:7" ht="37.5" customHeight="1">
      <c r="B121" s="264"/>
      <c r="C121" s="237" t="s">
        <v>53</v>
      </c>
      <c r="D121" s="238" t="s">
        <v>321</v>
      </c>
      <c r="E121" s="699"/>
      <c r="F121" s="324" t="s">
        <v>1574</v>
      </c>
      <c r="G121" s="147"/>
    </row>
    <row r="122" spans="2:7" ht="37.5" customHeight="1">
      <c r="B122" s="264"/>
      <c r="C122" s="237" t="s">
        <v>54</v>
      </c>
      <c r="D122" s="238" t="s">
        <v>407</v>
      </c>
      <c r="E122" s="699"/>
      <c r="F122" s="324" t="s">
        <v>1574</v>
      </c>
      <c r="G122" s="147"/>
    </row>
    <row r="123" spans="2:7" ht="37.5" customHeight="1">
      <c r="B123" s="264"/>
      <c r="C123" s="237" t="s">
        <v>1054</v>
      </c>
      <c r="D123" s="238" t="s">
        <v>1705</v>
      </c>
      <c r="E123" s="699"/>
      <c r="F123" s="324" t="s">
        <v>1574</v>
      </c>
      <c r="G123" s="147"/>
    </row>
    <row r="124" spans="2:7" ht="37.5" customHeight="1">
      <c r="B124" s="264" t="s">
        <v>919</v>
      </c>
      <c r="C124" s="178" t="s">
        <v>117</v>
      </c>
      <c r="D124" s="229" t="s">
        <v>1536</v>
      </c>
      <c r="E124" s="699"/>
      <c r="F124" s="324" t="s">
        <v>1574</v>
      </c>
      <c r="G124" s="147"/>
    </row>
    <row r="125" spans="2:7" ht="37.5" customHeight="1">
      <c r="B125" s="264"/>
      <c r="C125" s="237" t="s">
        <v>1154</v>
      </c>
      <c r="D125" s="238" t="s">
        <v>1625</v>
      </c>
      <c r="E125" s="699"/>
      <c r="F125" s="324" t="s">
        <v>1574</v>
      </c>
      <c r="G125" s="147"/>
    </row>
    <row r="126" spans="2:7" ht="37.5" customHeight="1">
      <c r="B126" s="264"/>
      <c r="C126" s="237" t="s">
        <v>1155</v>
      </c>
      <c r="D126" s="238" t="s">
        <v>1813</v>
      </c>
      <c r="E126" s="699"/>
      <c r="F126" s="324" t="s">
        <v>1574</v>
      </c>
      <c r="G126" s="147"/>
    </row>
    <row r="127" spans="2:7" ht="37.5" customHeight="1">
      <c r="B127" s="264"/>
      <c r="C127" s="237" t="s">
        <v>1156</v>
      </c>
      <c r="D127" s="238" t="s">
        <v>1073</v>
      </c>
      <c r="E127" s="699"/>
      <c r="F127" s="324" t="s">
        <v>1574</v>
      </c>
      <c r="G127" s="147"/>
    </row>
    <row r="128" spans="2:7" ht="37.5" customHeight="1">
      <c r="B128" s="264" t="s">
        <v>920</v>
      </c>
      <c r="C128" s="178" t="s">
        <v>118</v>
      </c>
      <c r="D128" s="229" t="s">
        <v>1536</v>
      </c>
      <c r="E128" s="699"/>
      <c r="F128" s="324" t="s">
        <v>1574</v>
      </c>
      <c r="G128" s="147"/>
    </row>
    <row r="129" spans="2:7" ht="37.5" customHeight="1">
      <c r="B129" s="264"/>
      <c r="C129" s="237" t="s">
        <v>1157</v>
      </c>
      <c r="D129" s="238" t="s">
        <v>392</v>
      </c>
      <c r="E129" s="699"/>
      <c r="F129" s="324" t="s">
        <v>1574</v>
      </c>
      <c r="G129" s="147"/>
    </row>
    <row r="130" spans="2:7" ht="37.5" customHeight="1">
      <c r="B130" s="264"/>
      <c r="C130" s="237" t="s">
        <v>1158</v>
      </c>
      <c r="D130" s="238" t="s">
        <v>1687</v>
      </c>
      <c r="E130" s="700"/>
      <c r="F130" s="324" t="s">
        <v>1574</v>
      </c>
      <c r="G130" s="147"/>
    </row>
    <row r="131" spans="2:7" ht="37.5" customHeight="1">
      <c r="B131" s="264" t="s">
        <v>921</v>
      </c>
      <c r="C131" s="323" t="s">
        <v>1162</v>
      </c>
      <c r="D131" s="229" t="s">
        <v>7</v>
      </c>
      <c r="E131" s="233" t="s">
        <v>1535</v>
      </c>
      <c r="F131" s="324" t="s">
        <v>1574</v>
      </c>
      <c r="G131" s="147"/>
    </row>
    <row r="132" spans="2:7" ht="37.5" customHeight="1">
      <c r="B132" s="183" t="s">
        <v>1326</v>
      </c>
      <c r="C132" s="234" t="s">
        <v>119</v>
      </c>
      <c r="D132" s="229" t="s">
        <v>1536</v>
      </c>
      <c r="E132" s="229" t="s">
        <v>1534</v>
      </c>
      <c r="F132" s="324"/>
      <c r="G132" s="147"/>
    </row>
    <row r="133" spans="2:7" ht="37.5" customHeight="1">
      <c r="B133" s="183"/>
      <c r="C133" s="237" t="s">
        <v>1159</v>
      </c>
      <c r="D133" s="238" t="s">
        <v>1684</v>
      </c>
      <c r="E133" s="324" t="s">
        <v>1534</v>
      </c>
      <c r="F133" s="324" t="s">
        <v>1570</v>
      </c>
      <c r="G133" s="147"/>
    </row>
    <row r="134" spans="2:7" ht="37.5" customHeight="1">
      <c r="B134" s="183"/>
      <c r="C134" s="237" t="s">
        <v>1160</v>
      </c>
      <c r="D134" s="238" t="s">
        <v>1428</v>
      </c>
      <c r="E134" s="324" t="s">
        <v>1534</v>
      </c>
      <c r="F134" s="324" t="s">
        <v>1575</v>
      </c>
      <c r="G134" s="147"/>
    </row>
    <row r="135" spans="2:7" ht="37.5" customHeight="1">
      <c r="B135" s="183"/>
      <c r="C135" s="237" t="s">
        <v>1161</v>
      </c>
      <c r="D135" s="238" t="s">
        <v>1428</v>
      </c>
      <c r="E135" s="324" t="s">
        <v>1534</v>
      </c>
      <c r="F135" s="324" t="s">
        <v>1575</v>
      </c>
      <c r="G135" s="147"/>
    </row>
    <row r="136" spans="2:7" ht="37.5" customHeight="1">
      <c r="B136" s="454" t="s">
        <v>1327</v>
      </c>
      <c r="C136" s="235" t="s">
        <v>701</v>
      </c>
      <c r="D136" s="229" t="s">
        <v>1539</v>
      </c>
      <c r="E136" s="698" t="s">
        <v>156</v>
      </c>
      <c r="F136" s="324"/>
      <c r="G136" s="147"/>
    </row>
    <row r="137" spans="2:7" ht="37.5" customHeight="1">
      <c r="B137" s="454"/>
      <c r="C137" s="182" t="s">
        <v>912</v>
      </c>
      <c r="D137" s="229" t="s">
        <v>1778</v>
      </c>
      <c r="E137" s="699"/>
      <c r="F137" s="324" t="s">
        <v>22</v>
      </c>
      <c r="G137" s="147"/>
    </row>
    <row r="138" spans="2:7" ht="37.5" customHeight="1">
      <c r="B138" s="454"/>
      <c r="C138" s="182" t="s">
        <v>913</v>
      </c>
      <c r="D138" s="229" t="s">
        <v>1605</v>
      </c>
      <c r="E138" s="699"/>
      <c r="F138" s="324" t="s">
        <v>1576</v>
      </c>
      <c r="G138" s="147"/>
    </row>
    <row r="139" spans="2:7" ht="37.5" customHeight="1">
      <c r="B139" s="454"/>
      <c r="C139" s="182" t="s">
        <v>120</v>
      </c>
      <c r="D139" s="153" t="s">
        <v>1814</v>
      </c>
      <c r="E139" s="699"/>
      <c r="F139" s="324" t="s">
        <v>1576</v>
      </c>
      <c r="G139" s="147"/>
    </row>
    <row r="140" spans="2:7" ht="37.5" customHeight="1">
      <c r="B140" s="454"/>
      <c r="C140" s="182" t="s">
        <v>434</v>
      </c>
      <c r="D140" s="153" t="s">
        <v>1626</v>
      </c>
      <c r="E140" s="699"/>
      <c r="F140" s="324" t="s">
        <v>203</v>
      </c>
      <c r="G140" s="147"/>
    </row>
    <row r="141" spans="2:7" ht="37.5" customHeight="1">
      <c r="B141" s="454"/>
      <c r="C141" s="182" t="s">
        <v>914</v>
      </c>
      <c r="D141" s="153" t="s">
        <v>1705</v>
      </c>
      <c r="E141" s="699"/>
      <c r="F141" s="324" t="s">
        <v>22</v>
      </c>
      <c r="G141" s="147"/>
    </row>
    <row r="142" spans="2:7" ht="37.5" customHeight="1">
      <c r="B142" s="454"/>
      <c r="C142" s="182" t="s">
        <v>915</v>
      </c>
      <c r="D142" s="153" t="s">
        <v>1605</v>
      </c>
      <c r="E142" s="700"/>
      <c r="F142" s="324" t="s">
        <v>203</v>
      </c>
      <c r="G142" s="147"/>
    </row>
    <row r="143" spans="2:7" ht="37.5" customHeight="1">
      <c r="B143" s="695" t="s">
        <v>1328</v>
      </c>
      <c r="C143" s="235" t="s">
        <v>458</v>
      </c>
      <c r="D143" s="229">
        <v>2008</v>
      </c>
      <c r="E143" s="698" t="s">
        <v>1535</v>
      </c>
      <c r="F143" s="325"/>
      <c r="G143" s="147"/>
    </row>
    <row r="144" spans="2:7" ht="37.5" customHeight="1">
      <c r="B144" s="696"/>
      <c r="C144" s="186" t="s">
        <v>1128</v>
      </c>
      <c r="D144" s="332" t="s">
        <v>1129</v>
      </c>
      <c r="E144" s="699"/>
      <c r="F144" s="324" t="s">
        <v>635</v>
      </c>
      <c r="G144" s="147"/>
    </row>
    <row r="145" spans="2:7" ht="37.5" customHeight="1">
      <c r="B145" s="696"/>
      <c r="C145" s="186" t="s">
        <v>1875</v>
      </c>
      <c r="D145" s="332" t="s">
        <v>1687</v>
      </c>
      <c r="E145" s="699"/>
      <c r="F145" s="324" t="s">
        <v>635</v>
      </c>
      <c r="G145" s="147"/>
    </row>
    <row r="146" spans="2:7" ht="37.5" customHeight="1">
      <c r="B146" s="696"/>
      <c r="C146" s="186" t="s">
        <v>1121</v>
      </c>
      <c r="D146" s="332" t="s">
        <v>1811</v>
      </c>
      <c r="E146" s="699"/>
      <c r="F146" s="324" t="s">
        <v>635</v>
      </c>
      <c r="G146" s="147"/>
    </row>
    <row r="147" spans="2:7" ht="37.5" customHeight="1">
      <c r="B147" s="696"/>
      <c r="C147" s="186" t="s">
        <v>1122</v>
      </c>
      <c r="D147" s="636" t="s">
        <v>1876</v>
      </c>
      <c r="E147" s="699"/>
      <c r="F147" s="324" t="s">
        <v>635</v>
      </c>
      <c r="G147" s="147"/>
    </row>
    <row r="148" spans="2:7" ht="37.5" customHeight="1">
      <c r="B148" s="696"/>
      <c r="C148" s="186" t="s">
        <v>459</v>
      </c>
      <c r="D148" s="637"/>
      <c r="E148" s="699"/>
      <c r="F148" s="324" t="s">
        <v>635</v>
      </c>
      <c r="G148" s="147"/>
    </row>
    <row r="149" spans="2:7" ht="37.5" customHeight="1">
      <c r="B149" s="696"/>
      <c r="C149" s="186" t="s">
        <v>460</v>
      </c>
      <c r="D149" s="332" t="s">
        <v>1877</v>
      </c>
      <c r="E149" s="699"/>
      <c r="F149" s="324" t="s">
        <v>635</v>
      </c>
      <c r="G149" s="147"/>
    </row>
    <row r="150" spans="2:7" ht="37.5" customHeight="1">
      <c r="B150" s="696"/>
      <c r="C150" s="186" t="s">
        <v>1123</v>
      </c>
      <c r="D150" s="332" t="s">
        <v>1812</v>
      </c>
      <c r="E150" s="699"/>
      <c r="F150" s="324" t="s">
        <v>635</v>
      </c>
      <c r="G150" s="147"/>
    </row>
    <row r="151" spans="2:7" ht="37.5" customHeight="1">
      <c r="B151" s="696"/>
      <c r="C151" s="186" t="s">
        <v>515</v>
      </c>
      <c r="D151" s="332" t="s">
        <v>1878</v>
      </c>
      <c r="E151" s="699"/>
      <c r="F151" s="324" t="s">
        <v>635</v>
      </c>
      <c r="G151" s="147"/>
    </row>
    <row r="152" spans="2:7" ht="37.5" customHeight="1">
      <c r="B152" s="696"/>
      <c r="C152" s="186" t="s">
        <v>1879</v>
      </c>
      <c r="D152" s="332" t="s">
        <v>1880</v>
      </c>
      <c r="E152" s="699"/>
      <c r="F152" s="324" t="s">
        <v>635</v>
      </c>
      <c r="G152" s="147"/>
    </row>
    <row r="153" spans="2:7" ht="37.5" customHeight="1">
      <c r="B153" s="696"/>
      <c r="C153" s="641" t="s">
        <v>516</v>
      </c>
      <c r="D153" s="636" t="s">
        <v>1878</v>
      </c>
      <c r="E153" s="699"/>
      <c r="F153" s="643" t="s">
        <v>635</v>
      </c>
      <c r="G153" s="147"/>
    </row>
    <row r="154" spans="2:7" ht="37.5" customHeight="1">
      <c r="B154" s="696"/>
      <c r="C154" s="642"/>
      <c r="D154" s="637"/>
      <c r="E154" s="699"/>
      <c r="F154" s="644"/>
      <c r="G154" s="147"/>
    </row>
    <row r="155" spans="2:7" ht="37.5" customHeight="1">
      <c r="B155" s="696"/>
      <c r="C155" s="186" t="s">
        <v>517</v>
      </c>
      <c r="D155" s="332" t="s">
        <v>6</v>
      </c>
      <c r="E155" s="699"/>
      <c r="F155" s="324" t="s">
        <v>635</v>
      </c>
      <c r="G155" s="147"/>
    </row>
    <row r="156" spans="2:7" ht="37.5" customHeight="1">
      <c r="B156" s="696"/>
      <c r="C156" s="186" t="s">
        <v>518</v>
      </c>
      <c r="D156" s="332" t="s">
        <v>1881</v>
      </c>
      <c r="E156" s="699"/>
      <c r="F156" s="324" t="s">
        <v>635</v>
      </c>
      <c r="G156" s="147"/>
    </row>
    <row r="157" spans="2:7" ht="37.5" customHeight="1">
      <c r="B157" s="696"/>
      <c r="C157" s="186" t="s">
        <v>1727</v>
      </c>
      <c r="D157" s="332" t="s">
        <v>1124</v>
      </c>
      <c r="E157" s="699"/>
      <c r="F157" s="324" t="s">
        <v>636</v>
      </c>
      <c r="G157" s="147"/>
    </row>
    <row r="158" spans="2:7" ht="37.5" customHeight="1">
      <c r="B158" s="697"/>
      <c r="C158" s="186" t="s">
        <v>1882</v>
      </c>
      <c r="D158" s="332" t="s">
        <v>1890</v>
      </c>
      <c r="E158" s="700"/>
      <c r="F158" s="324" t="s">
        <v>636</v>
      </c>
      <c r="G158" s="147"/>
    </row>
    <row r="159" spans="2:7" ht="37.5" customHeight="1">
      <c r="B159" s="454" t="s">
        <v>1329</v>
      </c>
      <c r="C159" s="235" t="s">
        <v>800</v>
      </c>
      <c r="D159" s="229" t="s">
        <v>1805</v>
      </c>
      <c r="E159" s="698" t="s">
        <v>1534</v>
      </c>
      <c r="F159" s="325"/>
      <c r="G159" s="147"/>
    </row>
    <row r="160" spans="2:7" ht="37.5" customHeight="1">
      <c r="B160" s="454"/>
      <c r="C160" s="186" t="s">
        <v>802</v>
      </c>
      <c r="D160" s="296" t="s">
        <v>1814</v>
      </c>
      <c r="E160" s="699"/>
      <c r="F160" s="324" t="s">
        <v>1568</v>
      </c>
      <c r="G160" s="147"/>
    </row>
    <row r="161" spans="2:7" ht="37.5" customHeight="1">
      <c r="B161" s="454"/>
      <c r="C161" s="177" t="s">
        <v>296</v>
      </c>
      <c r="D161" s="296" t="s">
        <v>1605</v>
      </c>
      <c r="E161" s="699"/>
      <c r="F161" s="324" t="s">
        <v>1568</v>
      </c>
      <c r="G161" s="147"/>
    </row>
    <row r="162" spans="2:7" ht="37.5" customHeight="1">
      <c r="B162" s="454"/>
      <c r="C162" s="177" t="s">
        <v>297</v>
      </c>
      <c r="D162" s="296" t="s">
        <v>1605</v>
      </c>
      <c r="E162" s="699"/>
      <c r="F162" s="324" t="s">
        <v>1568</v>
      </c>
      <c r="G162" s="147"/>
    </row>
    <row r="163" spans="2:7" ht="37.5" customHeight="1">
      <c r="B163" s="454"/>
      <c r="C163" s="177" t="s">
        <v>298</v>
      </c>
      <c r="D163" s="296" t="s">
        <v>1705</v>
      </c>
      <c r="E163" s="699"/>
      <c r="F163" s="324" t="s">
        <v>1568</v>
      </c>
      <c r="G163" s="147"/>
    </row>
    <row r="164" spans="2:7" ht="37.5" customHeight="1">
      <c r="B164" s="454"/>
      <c r="C164" s="177" t="s">
        <v>299</v>
      </c>
      <c r="D164" s="296" t="s">
        <v>1706</v>
      </c>
      <c r="E164" s="699"/>
      <c r="F164" s="324" t="s">
        <v>1568</v>
      </c>
      <c r="G164" s="147"/>
    </row>
    <row r="165" spans="2:7" ht="37.5" customHeight="1">
      <c r="B165" s="454"/>
      <c r="C165" s="177" t="s">
        <v>300</v>
      </c>
      <c r="D165" s="296" t="s">
        <v>1706</v>
      </c>
      <c r="E165" s="699"/>
      <c r="F165" s="324" t="s">
        <v>1568</v>
      </c>
      <c r="G165" s="147"/>
    </row>
    <row r="166" spans="2:7" ht="37.5" customHeight="1">
      <c r="B166" s="454"/>
      <c r="C166" s="177" t="s">
        <v>301</v>
      </c>
      <c r="D166" s="296" t="s">
        <v>1532</v>
      </c>
      <c r="E166" s="699"/>
      <c r="F166" s="324" t="s">
        <v>1568</v>
      </c>
      <c r="G166" s="147"/>
    </row>
    <row r="167" spans="2:7" ht="37.5" customHeight="1">
      <c r="B167" s="454"/>
      <c r="C167" s="182" t="s">
        <v>150</v>
      </c>
      <c r="D167" s="296" t="s">
        <v>1707</v>
      </c>
      <c r="E167" s="699"/>
      <c r="F167" s="324" t="s">
        <v>1568</v>
      </c>
      <c r="G167" s="147"/>
    </row>
    <row r="168" spans="2:7" ht="37.5" customHeight="1">
      <c r="B168" s="454"/>
      <c r="C168" s="177" t="s">
        <v>302</v>
      </c>
      <c r="D168" s="296" t="s">
        <v>1707</v>
      </c>
      <c r="E168" s="700"/>
      <c r="F168" s="324" t="s">
        <v>1568</v>
      </c>
      <c r="G168" s="147"/>
    </row>
    <row r="169" spans="2:7" ht="37.5" customHeight="1">
      <c r="B169" s="183" t="s">
        <v>1330</v>
      </c>
      <c r="C169" s="235" t="s">
        <v>122</v>
      </c>
      <c r="D169" s="229" t="s">
        <v>1539</v>
      </c>
      <c r="E169" s="710" t="s">
        <v>1535</v>
      </c>
      <c r="F169" s="392"/>
      <c r="G169" s="147"/>
    </row>
    <row r="170" spans="2:7" ht="37.5" customHeight="1">
      <c r="B170" s="183"/>
      <c r="C170" s="186" t="s">
        <v>1501</v>
      </c>
      <c r="D170" s="187" t="s">
        <v>1811</v>
      </c>
      <c r="E170" s="711"/>
      <c r="F170" s="332" t="s">
        <v>635</v>
      </c>
      <c r="G170" s="147"/>
    </row>
    <row r="171" spans="2:7" ht="37.5" customHeight="1">
      <c r="B171" s="183"/>
      <c r="C171" s="186" t="s">
        <v>1502</v>
      </c>
      <c r="D171" s="187" t="s">
        <v>1813</v>
      </c>
      <c r="E171" s="711"/>
      <c r="F171" s="332" t="s">
        <v>635</v>
      </c>
      <c r="G171" s="147"/>
    </row>
    <row r="172" spans="2:7" ht="37.5" customHeight="1">
      <c r="B172" s="183"/>
      <c r="C172" s="186" t="s">
        <v>750</v>
      </c>
      <c r="D172" s="187" t="s">
        <v>1814</v>
      </c>
      <c r="E172" s="711"/>
      <c r="F172" s="332" t="s">
        <v>635</v>
      </c>
      <c r="G172" s="147"/>
    </row>
    <row r="173" spans="2:7" ht="37.5" customHeight="1">
      <c r="B173" s="183"/>
      <c r="C173" s="186" t="s">
        <v>637</v>
      </c>
      <c r="D173" s="187" t="s">
        <v>1605</v>
      </c>
      <c r="E173" s="712"/>
      <c r="F173" s="332" t="s">
        <v>635</v>
      </c>
      <c r="G173" s="147"/>
    </row>
    <row r="174" spans="2:7" ht="37.5" customHeight="1">
      <c r="B174" s="183" t="s">
        <v>1331</v>
      </c>
      <c r="C174" s="234" t="s">
        <v>123</v>
      </c>
      <c r="D174" s="233" t="s">
        <v>1536</v>
      </c>
      <c r="E174" s="710" t="s">
        <v>1540</v>
      </c>
      <c r="F174" s="392"/>
      <c r="G174" s="147"/>
    </row>
    <row r="175" spans="2:7" ht="37.5" customHeight="1">
      <c r="B175" s="183"/>
      <c r="C175" s="186" t="s">
        <v>55</v>
      </c>
      <c r="D175" s="236" t="s">
        <v>1905</v>
      </c>
      <c r="E175" s="711"/>
      <c r="F175" s="332" t="s">
        <v>1568</v>
      </c>
      <c r="G175" s="147"/>
    </row>
    <row r="176" spans="2:7" ht="37.5" customHeight="1">
      <c r="B176" s="183"/>
      <c r="C176" s="186" t="s">
        <v>56</v>
      </c>
      <c r="D176" s="236" t="s">
        <v>321</v>
      </c>
      <c r="E176" s="711"/>
      <c r="F176" s="332" t="s">
        <v>1568</v>
      </c>
      <c r="G176" s="147"/>
    </row>
    <row r="177" spans="2:7" ht="37.5" customHeight="1">
      <c r="B177" s="183"/>
      <c r="C177" s="186" t="s">
        <v>1423</v>
      </c>
      <c r="D177" s="236" t="s">
        <v>1814</v>
      </c>
      <c r="E177" s="711"/>
      <c r="F177" s="332" t="s">
        <v>1568</v>
      </c>
      <c r="G177" s="147"/>
    </row>
    <row r="178" spans="2:7" ht="37.5" customHeight="1">
      <c r="B178" s="183"/>
      <c r="C178" s="186" t="s">
        <v>1424</v>
      </c>
      <c r="D178" s="236" t="s">
        <v>1814</v>
      </c>
      <c r="E178" s="711"/>
      <c r="F178" s="332" t="s">
        <v>1578</v>
      </c>
      <c r="G178" s="147"/>
    </row>
    <row r="179" spans="2:7" ht="37.5" customHeight="1">
      <c r="B179" s="183"/>
      <c r="C179" s="186" t="s">
        <v>1425</v>
      </c>
      <c r="D179" s="236" t="s">
        <v>1605</v>
      </c>
      <c r="E179" s="711"/>
      <c r="F179" s="332" t="s">
        <v>1578</v>
      </c>
      <c r="G179" s="147"/>
    </row>
    <row r="180" spans="2:7" ht="37.5" customHeight="1">
      <c r="B180" s="183"/>
      <c r="C180" s="186" t="s">
        <v>1426</v>
      </c>
      <c r="D180" s="236" t="s">
        <v>321</v>
      </c>
      <c r="E180" s="711"/>
      <c r="F180" s="332" t="s">
        <v>1578</v>
      </c>
      <c r="G180" s="147"/>
    </row>
    <row r="181" spans="2:7" ht="37.5" customHeight="1">
      <c r="B181" s="183"/>
      <c r="C181" s="459" t="s">
        <v>1427</v>
      </c>
      <c r="D181" s="236" t="s">
        <v>321</v>
      </c>
      <c r="E181" s="712"/>
      <c r="F181" s="332" t="s">
        <v>1578</v>
      </c>
      <c r="G181" s="147"/>
    </row>
    <row r="182" spans="2:7" ht="37.5" customHeight="1">
      <c r="B182" s="457" t="s">
        <v>1332</v>
      </c>
      <c r="C182" s="460" t="s">
        <v>257</v>
      </c>
      <c r="D182" s="461" t="s">
        <v>1536</v>
      </c>
      <c r="E182" s="707" t="s">
        <v>1534</v>
      </c>
      <c r="F182" s="332"/>
      <c r="G182" s="147"/>
    </row>
    <row r="183" spans="2:7" ht="37.5" customHeight="1">
      <c r="B183" s="457"/>
      <c r="C183" s="186" t="s">
        <v>252</v>
      </c>
      <c r="D183" s="458" t="s">
        <v>438</v>
      </c>
      <c r="E183" s="708"/>
      <c r="F183" s="332" t="s">
        <v>259</v>
      </c>
      <c r="G183" s="147"/>
    </row>
    <row r="184" spans="2:7" ht="37.5" customHeight="1">
      <c r="B184" s="457"/>
      <c r="C184" s="186" t="s">
        <v>253</v>
      </c>
      <c r="D184" s="458" t="s">
        <v>1812</v>
      </c>
      <c r="E184" s="708"/>
      <c r="F184" s="332" t="s">
        <v>1580</v>
      </c>
      <c r="G184" s="147"/>
    </row>
    <row r="185" spans="2:7" ht="37.5" customHeight="1">
      <c r="B185" s="457"/>
      <c r="C185" s="186" t="s">
        <v>254</v>
      </c>
      <c r="D185" s="458" t="s">
        <v>1813</v>
      </c>
      <c r="E185" s="708"/>
      <c r="F185" s="332" t="s">
        <v>1580</v>
      </c>
      <c r="G185" s="147"/>
    </row>
    <row r="186" spans="2:7" ht="37.5" customHeight="1">
      <c r="B186" s="457"/>
      <c r="C186" s="186" t="s">
        <v>255</v>
      </c>
      <c r="D186" s="458" t="s">
        <v>1814</v>
      </c>
      <c r="E186" s="708"/>
      <c r="F186" s="332" t="s">
        <v>1580</v>
      </c>
      <c r="G186" s="147"/>
    </row>
    <row r="187" spans="2:7" ht="37.5" customHeight="1">
      <c r="B187" s="457"/>
      <c r="C187" s="186" t="s">
        <v>256</v>
      </c>
      <c r="D187" s="238" t="s">
        <v>197</v>
      </c>
      <c r="E187" s="709"/>
      <c r="F187" s="332" t="s">
        <v>1580</v>
      </c>
      <c r="G187" s="147"/>
    </row>
    <row r="188" spans="2:7" ht="37.5" customHeight="1">
      <c r="B188" s="183" t="s">
        <v>1333</v>
      </c>
      <c r="C188" s="341" t="s">
        <v>258</v>
      </c>
      <c r="D188" s="286" t="s">
        <v>1536</v>
      </c>
      <c r="E188" s="698" t="s">
        <v>1535</v>
      </c>
      <c r="F188" s="332"/>
      <c r="G188" s="147"/>
    </row>
    <row r="189" spans="2:7" ht="37.5" customHeight="1">
      <c r="B189" s="183"/>
      <c r="C189" s="240" t="s">
        <v>803</v>
      </c>
      <c r="D189" s="236" t="s">
        <v>1814</v>
      </c>
      <c r="E189" s="699"/>
      <c r="F189" s="332" t="s">
        <v>1730</v>
      </c>
      <c r="G189" s="147"/>
    </row>
    <row r="190" spans="2:7" ht="37.5" customHeight="1">
      <c r="B190" s="183"/>
      <c r="C190" s="240" t="s">
        <v>805</v>
      </c>
      <c r="D190" s="236" t="s">
        <v>1605</v>
      </c>
      <c r="E190" s="699"/>
      <c r="F190" s="332" t="s">
        <v>689</v>
      </c>
      <c r="G190" s="147"/>
    </row>
    <row r="191" spans="2:7" ht="37.5" customHeight="1">
      <c r="B191" s="183"/>
      <c r="C191" s="240" t="s">
        <v>804</v>
      </c>
      <c r="D191" s="236" t="s">
        <v>1605</v>
      </c>
      <c r="E191" s="699"/>
      <c r="F191" s="332" t="s">
        <v>636</v>
      </c>
      <c r="G191" s="147"/>
    </row>
    <row r="192" spans="2:7" ht="37.5" customHeight="1">
      <c r="B192" s="183"/>
      <c r="C192" s="240" t="s">
        <v>806</v>
      </c>
      <c r="D192" s="236" t="s">
        <v>1704</v>
      </c>
      <c r="E192" s="699"/>
      <c r="F192" s="332" t="s">
        <v>8</v>
      </c>
      <c r="G192" s="147"/>
    </row>
    <row r="193" spans="2:7" ht="37.5" customHeight="1">
      <c r="B193" s="183"/>
      <c r="C193" s="240" t="s">
        <v>807</v>
      </c>
      <c r="D193" s="236" t="s">
        <v>1704</v>
      </c>
      <c r="E193" s="699"/>
      <c r="F193" s="332" t="s">
        <v>8</v>
      </c>
      <c r="G193" s="147"/>
    </row>
    <row r="194" spans="2:7" ht="37.5" customHeight="1">
      <c r="B194" s="183"/>
      <c r="C194" s="186" t="s">
        <v>808</v>
      </c>
      <c r="D194" s="236" t="s">
        <v>1778</v>
      </c>
      <c r="E194" s="699"/>
      <c r="F194" s="332" t="s">
        <v>830</v>
      </c>
      <c r="G194" s="147"/>
    </row>
    <row r="195" spans="2:7" ht="37.5" customHeight="1">
      <c r="B195" s="183"/>
      <c r="C195" s="186" t="s">
        <v>809</v>
      </c>
      <c r="D195" s="236" t="s">
        <v>1905</v>
      </c>
      <c r="E195" s="699"/>
      <c r="F195" s="332" t="s">
        <v>1580</v>
      </c>
      <c r="G195" s="147"/>
    </row>
    <row r="196" spans="2:7" ht="37.5" customHeight="1">
      <c r="B196" s="183"/>
      <c r="C196" s="186" t="s">
        <v>1728</v>
      </c>
      <c r="D196" s="236" t="s">
        <v>1704</v>
      </c>
      <c r="E196" s="699"/>
      <c r="F196" s="332" t="s">
        <v>1580</v>
      </c>
      <c r="G196" s="147"/>
    </row>
    <row r="197" spans="2:7" ht="37.5" customHeight="1">
      <c r="B197" s="183"/>
      <c r="C197" s="186" t="s">
        <v>1729</v>
      </c>
      <c r="D197" s="236" t="s">
        <v>407</v>
      </c>
      <c r="E197" s="699"/>
      <c r="F197" s="332" t="s">
        <v>1580</v>
      </c>
      <c r="G197" s="147"/>
    </row>
    <row r="198" spans="2:7" ht="37.5" customHeight="1">
      <c r="B198" s="183" t="s">
        <v>1334</v>
      </c>
      <c r="C198" s="225" t="s">
        <v>1504</v>
      </c>
      <c r="D198" s="380">
        <v>2008</v>
      </c>
      <c r="E198" s="699"/>
      <c r="F198" s="332" t="s">
        <v>1577</v>
      </c>
      <c r="G198" s="147"/>
    </row>
    <row r="199" spans="2:7" ht="37.5" customHeight="1">
      <c r="B199" s="183"/>
      <c r="C199" s="177" t="s">
        <v>437</v>
      </c>
      <c r="D199" s="380" t="s">
        <v>438</v>
      </c>
      <c r="E199" s="699"/>
      <c r="F199" s="332" t="s">
        <v>1577</v>
      </c>
      <c r="G199" s="147"/>
    </row>
    <row r="200" spans="2:7" ht="37.5" customHeight="1">
      <c r="B200" s="183"/>
      <c r="C200" s="186" t="s">
        <v>1505</v>
      </c>
      <c r="D200" s="238" t="s">
        <v>1811</v>
      </c>
      <c r="E200" s="699"/>
      <c r="F200" s="332" t="s">
        <v>1577</v>
      </c>
      <c r="G200" s="147"/>
    </row>
    <row r="201" spans="2:7" ht="37.5" customHeight="1">
      <c r="B201" s="183"/>
      <c r="C201" s="186" t="s">
        <v>1506</v>
      </c>
      <c r="D201" s="238" t="s">
        <v>198</v>
      </c>
      <c r="E201" s="700"/>
      <c r="F201" s="332" t="s">
        <v>1577</v>
      </c>
      <c r="G201" s="147"/>
    </row>
    <row r="202" spans="2:7" ht="37.5" customHeight="1">
      <c r="B202" s="454" t="s">
        <v>1335</v>
      </c>
      <c r="C202" s="235" t="s">
        <v>1186</v>
      </c>
      <c r="D202" s="229" t="s">
        <v>1722</v>
      </c>
      <c r="E202" s="698" t="s">
        <v>1535</v>
      </c>
      <c r="F202" s="324"/>
      <c r="G202" s="147"/>
    </row>
    <row r="203" spans="2:7" ht="37.5" customHeight="1">
      <c r="B203" s="454" t="s">
        <v>922</v>
      </c>
      <c r="C203" s="186" t="s">
        <v>1883</v>
      </c>
      <c r="D203" s="332"/>
      <c r="E203" s="699"/>
      <c r="F203" s="324" t="s">
        <v>635</v>
      </c>
      <c r="G203" s="147"/>
    </row>
    <row r="204" spans="2:7" ht="37.5" customHeight="1">
      <c r="B204" s="454"/>
      <c r="C204" s="186" t="s">
        <v>1885</v>
      </c>
      <c r="D204" s="332" t="s">
        <v>1687</v>
      </c>
      <c r="E204" s="699"/>
      <c r="F204" s="324" t="s">
        <v>635</v>
      </c>
      <c r="G204" s="147"/>
    </row>
    <row r="205" spans="2:7" ht="37.5" customHeight="1">
      <c r="B205" s="454"/>
      <c r="C205" s="186" t="s">
        <v>1169</v>
      </c>
      <c r="D205" s="332" t="s">
        <v>1687</v>
      </c>
      <c r="E205" s="699"/>
      <c r="F205" s="324" t="s">
        <v>635</v>
      </c>
      <c r="G205" s="147"/>
    </row>
    <row r="206" spans="2:7" ht="37.5" customHeight="1">
      <c r="B206" s="454"/>
      <c r="C206" s="186" t="s">
        <v>1770</v>
      </c>
      <c r="D206" s="332" t="s">
        <v>1884</v>
      </c>
      <c r="E206" s="699"/>
      <c r="F206" s="324" t="s">
        <v>635</v>
      </c>
      <c r="G206" s="147"/>
    </row>
    <row r="207" spans="2:7" ht="37.5" customHeight="1">
      <c r="B207" s="454"/>
      <c r="C207" s="186" t="s">
        <v>1769</v>
      </c>
      <c r="D207" s="332" t="s">
        <v>1884</v>
      </c>
      <c r="E207" s="699"/>
      <c r="F207" s="324" t="s">
        <v>635</v>
      </c>
      <c r="G207" s="147"/>
    </row>
    <row r="208" spans="2:7" ht="37.5" customHeight="1">
      <c r="B208" s="454"/>
      <c r="C208" s="186" t="s">
        <v>1170</v>
      </c>
      <c r="D208" s="332" t="s">
        <v>1777</v>
      </c>
      <c r="E208" s="699"/>
      <c r="F208" s="324" t="s">
        <v>635</v>
      </c>
      <c r="G208" s="147"/>
    </row>
    <row r="209" spans="2:7" ht="37.5" customHeight="1">
      <c r="B209" s="454"/>
      <c r="C209" s="186" t="s">
        <v>1171</v>
      </c>
      <c r="D209" s="332" t="s">
        <v>1777</v>
      </c>
      <c r="E209" s="699"/>
      <c r="F209" s="324" t="s">
        <v>635</v>
      </c>
      <c r="G209" s="147"/>
    </row>
    <row r="210" spans="2:7" ht="37.5" customHeight="1">
      <c r="B210" s="454"/>
      <c r="C210" s="186" t="s">
        <v>1771</v>
      </c>
      <c r="D210" s="332" t="s">
        <v>1172</v>
      </c>
      <c r="E210" s="699"/>
      <c r="F210" s="324" t="s">
        <v>635</v>
      </c>
      <c r="G210" s="147"/>
    </row>
    <row r="211" spans="2:7" ht="37.5" customHeight="1">
      <c r="B211" s="454"/>
      <c r="C211" s="186" t="s">
        <v>1772</v>
      </c>
      <c r="D211" s="332" t="s">
        <v>1173</v>
      </c>
      <c r="E211" s="699"/>
      <c r="F211" s="324" t="s">
        <v>635</v>
      </c>
      <c r="G211" s="147"/>
    </row>
    <row r="212" spans="2:7" ht="37.5" customHeight="1">
      <c r="B212" s="454"/>
      <c r="C212" s="186" t="s">
        <v>1773</v>
      </c>
      <c r="D212" s="332" t="s">
        <v>1174</v>
      </c>
      <c r="E212" s="699"/>
      <c r="F212" s="324" t="s">
        <v>635</v>
      </c>
      <c r="G212" s="147"/>
    </row>
    <row r="213" spans="2:7" ht="37.5" customHeight="1">
      <c r="B213" s="454"/>
      <c r="C213" s="186" t="s">
        <v>1774</v>
      </c>
      <c r="D213" s="332" t="s">
        <v>1175</v>
      </c>
      <c r="E213" s="699"/>
      <c r="F213" s="324" t="s">
        <v>635</v>
      </c>
      <c r="G213" s="147"/>
    </row>
    <row r="214" spans="2:7" ht="37.5" customHeight="1">
      <c r="B214" s="454"/>
      <c r="C214" s="186" t="s">
        <v>1775</v>
      </c>
      <c r="D214" s="332" t="s">
        <v>1705</v>
      </c>
      <c r="E214" s="699"/>
      <c r="F214" s="324" t="s">
        <v>635</v>
      </c>
      <c r="G214" s="147"/>
    </row>
    <row r="215" spans="2:7" ht="37.5" customHeight="1">
      <c r="B215" s="454"/>
      <c r="C215" s="186" t="s">
        <v>700</v>
      </c>
      <c r="D215" s="332" t="s">
        <v>1176</v>
      </c>
      <c r="E215" s="700"/>
      <c r="F215" s="324" t="s">
        <v>636</v>
      </c>
      <c r="G215" s="147"/>
    </row>
    <row r="216" spans="2:7" ht="37.5" customHeight="1">
      <c r="B216" s="454" t="s">
        <v>1336</v>
      </c>
      <c r="C216" s="235" t="s">
        <v>1236</v>
      </c>
      <c r="D216" s="229" t="s">
        <v>1536</v>
      </c>
      <c r="E216" s="229" t="s">
        <v>1535</v>
      </c>
      <c r="F216" s="324"/>
      <c r="G216" s="147"/>
    </row>
    <row r="217" spans="2:7" ht="37.5" customHeight="1">
      <c r="B217" s="454"/>
      <c r="C217" s="182" t="s">
        <v>653</v>
      </c>
      <c r="D217" s="153" t="s">
        <v>1707</v>
      </c>
      <c r="E217" s="332" t="s">
        <v>1534</v>
      </c>
      <c r="F217" s="332" t="s">
        <v>200</v>
      </c>
      <c r="G217" s="147"/>
    </row>
    <row r="218" spans="2:7" ht="37.5" customHeight="1">
      <c r="B218" s="454"/>
      <c r="C218" s="258" t="s">
        <v>1653</v>
      </c>
      <c r="D218" s="153" t="s">
        <v>363</v>
      </c>
      <c r="E218" s="332" t="s">
        <v>1540</v>
      </c>
      <c r="F218" s="332" t="s">
        <v>203</v>
      </c>
      <c r="G218" s="147"/>
    </row>
    <row r="219" spans="2:7" ht="37.5" customHeight="1">
      <c r="B219" s="454"/>
      <c r="C219" s="258" t="s">
        <v>1654</v>
      </c>
      <c r="D219" s="153" t="s">
        <v>364</v>
      </c>
      <c r="E219" s="332" t="s">
        <v>1540</v>
      </c>
      <c r="F219" s="332" t="s">
        <v>203</v>
      </c>
      <c r="G219" s="147"/>
    </row>
    <row r="220" spans="2:7" ht="37.5" customHeight="1">
      <c r="B220" s="454"/>
      <c r="C220" s="258" t="s">
        <v>1896</v>
      </c>
      <c r="D220" s="153" t="s">
        <v>365</v>
      </c>
      <c r="E220" s="332" t="s">
        <v>1540</v>
      </c>
      <c r="F220" s="332" t="s">
        <v>203</v>
      </c>
      <c r="G220" s="147"/>
    </row>
    <row r="221" spans="2:7" ht="18.75">
      <c r="B221" s="142" t="s">
        <v>1337</v>
      </c>
      <c r="C221" s="235" t="s">
        <v>1724</v>
      </c>
      <c r="D221" s="230" t="s">
        <v>1536</v>
      </c>
      <c r="E221" s="698" t="s">
        <v>1535</v>
      </c>
      <c r="F221" s="324" t="s">
        <v>1568</v>
      </c>
      <c r="G221" s="147"/>
    </row>
    <row r="222" spans="2:9" s="152" customFormat="1" ht="18.75">
      <c r="B222" s="142" t="s">
        <v>235</v>
      </c>
      <c r="C222" s="182" t="s">
        <v>987</v>
      </c>
      <c r="D222" s="153" t="s">
        <v>1814</v>
      </c>
      <c r="E222" s="699"/>
      <c r="F222" s="324" t="s">
        <v>1568</v>
      </c>
      <c r="G222" s="150"/>
      <c r="H222" s="151"/>
      <c r="I222" s="151"/>
    </row>
    <row r="223" spans="2:9" s="152" customFormat="1" ht="18.75">
      <c r="B223" s="142" t="s">
        <v>236</v>
      </c>
      <c r="C223" s="182" t="s">
        <v>988</v>
      </c>
      <c r="D223" s="153" t="s">
        <v>233</v>
      </c>
      <c r="E223" s="699"/>
      <c r="F223" s="324" t="s">
        <v>1568</v>
      </c>
      <c r="G223" s="150"/>
      <c r="H223" s="151"/>
      <c r="I223" s="151"/>
    </row>
    <row r="224" spans="2:9" s="152" customFormat="1" ht="32.25" customHeight="1">
      <c r="B224" s="142" t="s">
        <v>237</v>
      </c>
      <c r="C224" s="182" t="s">
        <v>989</v>
      </c>
      <c r="D224" s="238" t="s">
        <v>796</v>
      </c>
      <c r="E224" s="699"/>
      <c r="F224" s="324" t="s">
        <v>1568</v>
      </c>
      <c r="G224" s="150"/>
      <c r="H224" s="151"/>
      <c r="I224" s="151"/>
    </row>
    <row r="225" spans="2:9" s="152" customFormat="1" ht="18.75">
      <c r="B225" s="142" t="s">
        <v>238</v>
      </c>
      <c r="C225" s="182" t="s">
        <v>990</v>
      </c>
      <c r="D225" s="153" t="s">
        <v>1806</v>
      </c>
      <c r="E225" s="699"/>
      <c r="F225" s="324" t="s">
        <v>1568</v>
      </c>
      <c r="G225" s="150"/>
      <c r="H225" s="151"/>
      <c r="I225" s="151"/>
    </row>
    <row r="226" spans="2:7" ht="39.75" customHeight="1">
      <c r="B226" s="142" t="s">
        <v>239</v>
      </c>
      <c r="C226" s="182" t="s">
        <v>1444</v>
      </c>
      <c r="D226" s="238" t="s">
        <v>797</v>
      </c>
      <c r="E226" s="700"/>
      <c r="F226" s="324" t="s">
        <v>1579</v>
      </c>
      <c r="G226" s="147"/>
    </row>
    <row r="227" spans="2:7" ht="41.25" customHeight="1">
      <c r="B227" s="142"/>
      <c r="C227" s="182" t="s">
        <v>1445</v>
      </c>
      <c r="D227" s="238" t="s">
        <v>1840</v>
      </c>
      <c r="E227" s="229"/>
      <c r="F227" s="324" t="s">
        <v>1579</v>
      </c>
      <c r="G227" s="147"/>
    </row>
    <row r="228" spans="2:7" ht="41.25" customHeight="1">
      <c r="B228" s="142"/>
      <c r="C228" s="182" t="s">
        <v>1446</v>
      </c>
      <c r="D228" s="238" t="s">
        <v>1705</v>
      </c>
      <c r="E228" s="229"/>
      <c r="F228" s="324" t="s">
        <v>1579</v>
      </c>
      <c r="G228" s="147"/>
    </row>
    <row r="229" spans="2:7" ht="39.75" customHeight="1">
      <c r="B229" s="142"/>
      <c r="C229" s="182" t="s">
        <v>1447</v>
      </c>
      <c r="D229" s="238" t="s">
        <v>1706</v>
      </c>
      <c r="E229" s="229"/>
      <c r="F229" s="324" t="s">
        <v>1579</v>
      </c>
      <c r="G229" s="147"/>
    </row>
    <row r="230" spans="2:7" ht="40.5" customHeight="1">
      <c r="B230" s="454" t="s">
        <v>1338</v>
      </c>
      <c r="C230" s="235" t="s">
        <v>194</v>
      </c>
      <c r="D230" s="229" t="s">
        <v>192</v>
      </c>
      <c r="E230" s="698" t="s">
        <v>1535</v>
      </c>
      <c r="F230" s="325"/>
      <c r="G230" s="147"/>
    </row>
    <row r="231" spans="2:7" ht="18.75">
      <c r="B231" s="454" t="s">
        <v>240</v>
      </c>
      <c r="C231" s="182" t="s">
        <v>991</v>
      </c>
      <c r="D231" s="153" t="s">
        <v>1813</v>
      </c>
      <c r="E231" s="699"/>
      <c r="F231" s="324" t="s">
        <v>1570</v>
      </c>
      <c r="G231" s="147"/>
    </row>
    <row r="232" spans="2:7" ht="18.75">
      <c r="B232" s="454" t="s">
        <v>241</v>
      </c>
      <c r="C232" s="182" t="s">
        <v>992</v>
      </c>
      <c r="D232" s="153" t="s">
        <v>708</v>
      </c>
      <c r="E232" s="699"/>
      <c r="F232" s="324" t="s">
        <v>203</v>
      </c>
      <c r="G232" s="147"/>
    </row>
    <row r="233" spans="2:7" ht="36">
      <c r="B233" s="454" t="s">
        <v>242</v>
      </c>
      <c r="C233" s="182" t="s">
        <v>993</v>
      </c>
      <c r="D233" s="229" t="s">
        <v>1569</v>
      </c>
      <c r="E233" s="699"/>
      <c r="F233" s="324" t="s">
        <v>203</v>
      </c>
      <c r="G233" s="147"/>
    </row>
    <row r="234" spans="2:7" ht="36">
      <c r="B234" s="454" t="s">
        <v>243</v>
      </c>
      <c r="C234" s="181" t="s">
        <v>14</v>
      </c>
      <c r="D234" s="142" t="s">
        <v>798</v>
      </c>
      <c r="E234" s="700"/>
      <c r="F234" s="324" t="s">
        <v>1570</v>
      </c>
      <c r="G234" s="147"/>
    </row>
    <row r="235" spans="2:7" ht="18.75">
      <c r="B235" s="454"/>
      <c r="C235" s="182" t="s">
        <v>1445</v>
      </c>
      <c r="D235" s="238" t="s">
        <v>1840</v>
      </c>
      <c r="E235" s="229"/>
      <c r="F235" s="324" t="s">
        <v>1579</v>
      </c>
      <c r="G235" s="147"/>
    </row>
    <row r="236" spans="2:7" ht="18.75">
      <c r="B236" s="454"/>
      <c r="C236" s="182" t="s">
        <v>1446</v>
      </c>
      <c r="D236" s="238" t="s">
        <v>1705</v>
      </c>
      <c r="E236" s="229"/>
      <c r="F236" s="324" t="s">
        <v>1579</v>
      </c>
      <c r="G236" s="147"/>
    </row>
    <row r="237" spans="2:7" ht="18.75">
      <c r="B237" s="454"/>
      <c r="C237" s="182" t="s">
        <v>1447</v>
      </c>
      <c r="D237" s="238" t="s">
        <v>1706</v>
      </c>
      <c r="E237" s="229"/>
      <c r="F237" s="324" t="s">
        <v>1579</v>
      </c>
      <c r="G237" s="147"/>
    </row>
    <row r="238" spans="2:7" ht="43.5" customHeight="1">
      <c r="B238" s="695" t="s">
        <v>1339</v>
      </c>
      <c r="C238" s="235" t="s">
        <v>195</v>
      </c>
      <c r="D238" s="229" t="s">
        <v>193</v>
      </c>
      <c r="E238" s="698" t="s">
        <v>158</v>
      </c>
      <c r="F238" s="325"/>
      <c r="G238" s="147"/>
    </row>
    <row r="239" spans="2:7" ht="36">
      <c r="B239" s="696"/>
      <c r="C239" s="182" t="s">
        <v>1448</v>
      </c>
      <c r="D239" s="153" t="s">
        <v>1571</v>
      </c>
      <c r="E239" s="699"/>
      <c r="F239" s="324" t="s">
        <v>1568</v>
      </c>
      <c r="G239" s="147"/>
    </row>
    <row r="240" spans="2:7" ht="18.75">
      <c r="B240" s="696"/>
      <c r="C240" s="182" t="s">
        <v>18</v>
      </c>
      <c r="D240" s="153" t="s">
        <v>1705</v>
      </c>
      <c r="E240" s="699"/>
      <c r="F240" s="324" t="s">
        <v>1568</v>
      </c>
      <c r="G240" s="147"/>
    </row>
    <row r="241" spans="2:7" ht="18.75">
      <c r="B241" s="696"/>
      <c r="C241" s="182" t="s">
        <v>19</v>
      </c>
      <c r="D241" s="153" t="s">
        <v>1449</v>
      </c>
      <c r="E241" s="699"/>
      <c r="F241" s="324" t="s">
        <v>1568</v>
      </c>
      <c r="G241" s="147"/>
    </row>
    <row r="242" spans="2:7" ht="31.5" customHeight="1">
      <c r="B242" s="697"/>
      <c r="C242" s="182" t="s">
        <v>870</v>
      </c>
      <c r="D242" s="153" t="s">
        <v>1778</v>
      </c>
      <c r="E242" s="699"/>
      <c r="F242" s="324" t="s">
        <v>1568</v>
      </c>
      <c r="G242" s="147"/>
    </row>
    <row r="243" spans="2:7" ht="63" customHeight="1">
      <c r="B243" s="454"/>
      <c r="C243" s="182" t="s">
        <v>799</v>
      </c>
      <c r="D243" s="153" t="s">
        <v>1605</v>
      </c>
      <c r="E243" s="700"/>
      <c r="F243" s="324" t="s">
        <v>1572</v>
      </c>
      <c r="G243" s="147"/>
    </row>
    <row r="244" spans="2:7" ht="18.75">
      <c r="B244" s="454" t="s">
        <v>1503</v>
      </c>
      <c r="C244" s="235" t="s">
        <v>1177</v>
      </c>
      <c r="D244" s="229" t="s">
        <v>1539</v>
      </c>
      <c r="E244" s="698" t="s">
        <v>157</v>
      </c>
      <c r="F244" s="324"/>
      <c r="G244" s="147"/>
    </row>
    <row r="245" spans="2:7" ht="18.75">
      <c r="B245" s="454"/>
      <c r="C245" s="323" t="s">
        <v>303</v>
      </c>
      <c r="D245" s="229" t="s">
        <v>1705</v>
      </c>
      <c r="E245" s="699"/>
      <c r="F245" s="324" t="s">
        <v>203</v>
      </c>
      <c r="G245" s="147"/>
    </row>
    <row r="246" spans="2:7" ht="36" customHeight="1">
      <c r="B246" s="454"/>
      <c r="C246" s="323" t="s">
        <v>304</v>
      </c>
      <c r="D246" s="229" t="s">
        <v>1706</v>
      </c>
      <c r="E246" s="699"/>
      <c r="F246" s="324" t="s">
        <v>1527</v>
      </c>
      <c r="G246" s="147"/>
    </row>
    <row r="247" spans="2:7" ht="69.75" customHeight="1">
      <c r="B247" s="454"/>
      <c r="C247" s="323" t="s">
        <v>305</v>
      </c>
      <c r="D247" s="229" t="s">
        <v>1573</v>
      </c>
      <c r="E247" s="699"/>
      <c r="F247" s="324" t="s">
        <v>1570</v>
      </c>
      <c r="G247" s="147"/>
    </row>
    <row r="248" spans="2:7" ht="18.75" customHeight="1">
      <c r="B248" s="454"/>
      <c r="C248" s="323" t="s">
        <v>306</v>
      </c>
      <c r="D248" s="229" t="s">
        <v>321</v>
      </c>
      <c r="E248" s="700"/>
      <c r="F248" s="324" t="s">
        <v>1574</v>
      </c>
      <c r="G248" s="147"/>
    </row>
    <row r="249" spans="2:7" ht="32.25" customHeight="1">
      <c r="B249" s="454" t="s">
        <v>1450</v>
      </c>
      <c r="C249" s="235" t="s">
        <v>1187</v>
      </c>
      <c r="D249" s="229" t="s">
        <v>1536</v>
      </c>
      <c r="E249" s="698" t="s">
        <v>157</v>
      </c>
      <c r="F249" s="324"/>
      <c r="G249" s="147"/>
    </row>
    <row r="250" spans="2:7" ht="18.75">
      <c r="B250" s="454" t="s">
        <v>244</v>
      </c>
      <c r="C250" s="182" t="s">
        <v>20</v>
      </c>
      <c r="D250" s="190"/>
      <c r="E250" s="699"/>
      <c r="F250" s="324"/>
      <c r="G250" s="147"/>
    </row>
    <row r="251" spans="2:7" ht="18.75">
      <c r="B251" s="454"/>
      <c r="C251" s="182" t="s">
        <v>1178</v>
      </c>
      <c r="D251" s="229" t="s">
        <v>1705</v>
      </c>
      <c r="E251" s="699"/>
      <c r="F251" s="324" t="s">
        <v>1570</v>
      </c>
      <c r="G251" s="147"/>
    </row>
    <row r="252" spans="2:7" ht="18.75">
      <c r="B252" s="454"/>
      <c r="C252" s="182" t="s">
        <v>384</v>
      </c>
      <c r="D252" s="229" t="s">
        <v>1705</v>
      </c>
      <c r="E252" s="699"/>
      <c r="F252" s="324" t="s">
        <v>1570</v>
      </c>
      <c r="G252" s="147"/>
    </row>
    <row r="253" spans="2:7" ht="18.75">
      <c r="B253" s="454"/>
      <c r="C253" s="182" t="s">
        <v>385</v>
      </c>
      <c r="D253" s="229" t="s">
        <v>1705</v>
      </c>
      <c r="E253" s="699"/>
      <c r="F253" s="324" t="s">
        <v>1570</v>
      </c>
      <c r="G253" s="147"/>
    </row>
    <row r="254" spans="2:7" ht="18.75">
      <c r="B254" s="454" t="s">
        <v>245</v>
      </c>
      <c r="C254" s="182" t="s">
        <v>386</v>
      </c>
      <c r="D254" s="229" t="s">
        <v>1706</v>
      </c>
      <c r="E254" s="699"/>
      <c r="F254" s="324" t="s">
        <v>1570</v>
      </c>
      <c r="G254" s="147"/>
    </row>
    <row r="255" spans="2:7" ht="56.25">
      <c r="B255" s="454" t="s">
        <v>246</v>
      </c>
      <c r="C255" s="182" t="s">
        <v>387</v>
      </c>
      <c r="D255" s="229" t="s">
        <v>1499</v>
      </c>
      <c r="E255" s="699"/>
      <c r="F255" s="324" t="s">
        <v>1570</v>
      </c>
      <c r="G255" s="147"/>
    </row>
    <row r="256" spans="2:7" ht="54" customHeight="1">
      <c r="B256" s="454" t="s">
        <v>247</v>
      </c>
      <c r="C256" s="182" t="s">
        <v>21</v>
      </c>
      <c r="D256" s="229" t="s">
        <v>393</v>
      </c>
      <c r="E256" s="699"/>
      <c r="F256" s="324" t="s">
        <v>1570</v>
      </c>
      <c r="G256" s="147"/>
    </row>
    <row r="257" spans="2:7" ht="49.5" customHeight="1">
      <c r="B257" s="454" t="s">
        <v>248</v>
      </c>
      <c r="C257" s="182" t="s">
        <v>1500</v>
      </c>
      <c r="D257" s="229" t="s">
        <v>1707</v>
      </c>
      <c r="E257" s="700"/>
      <c r="F257" s="324" t="s">
        <v>1570</v>
      </c>
      <c r="G257" s="147"/>
    </row>
    <row r="258" spans="2:7" ht="49.5" customHeight="1">
      <c r="B258" s="454" t="s">
        <v>249</v>
      </c>
      <c r="C258" s="182" t="s">
        <v>439</v>
      </c>
      <c r="D258" s="229" t="s">
        <v>659</v>
      </c>
      <c r="E258" s="434" t="s">
        <v>777</v>
      </c>
      <c r="F258" s="324" t="s">
        <v>1576</v>
      </c>
      <c r="G258" s="147"/>
    </row>
    <row r="259" spans="2:7" ht="45" customHeight="1">
      <c r="B259" s="454" t="s">
        <v>250</v>
      </c>
      <c r="C259" s="235" t="s">
        <v>980</v>
      </c>
      <c r="D259" s="229" t="s">
        <v>1539</v>
      </c>
      <c r="E259" s="229" t="s">
        <v>157</v>
      </c>
      <c r="F259" s="324" t="s">
        <v>1577</v>
      </c>
      <c r="G259" s="147"/>
    </row>
    <row r="260" spans="2:7" ht="18.75" customHeight="1">
      <c r="B260" s="454"/>
      <c r="C260" s="182" t="s">
        <v>435</v>
      </c>
      <c r="D260" s="153" t="s">
        <v>1626</v>
      </c>
      <c r="E260" s="229"/>
      <c r="F260" s="324" t="s">
        <v>1577</v>
      </c>
      <c r="G260" s="147"/>
    </row>
    <row r="261" spans="2:7" ht="18.75">
      <c r="B261" s="454"/>
      <c r="C261" s="182" t="s">
        <v>436</v>
      </c>
      <c r="D261" s="153" t="s">
        <v>1705</v>
      </c>
      <c r="E261" s="229"/>
      <c r="F261" s="324" t="s">
        <v>1577</v>
      </c>
      <c r="G261" s="147"/>
    </row>
    <row r="262" spans="2:7" ht="37.5">
      <c r="B262" s="692" t="s">
        <v>251</v>
      </c>
      <c r="C262" s="234" t="s">
        <v>124</v>
      </c>
      <c r="D262" s="233" t="s">
        <v>1536</v>
      </c>
      <c r="E262" s="710" t="s">
        <v>1535</v>
      </c>
      <c r="F262" s="325" t="s">
        <v>8</v>
      </c>
      <c r="G262" s="147"/>
    </row>
    <row r="263" spans="2:7" ht="37.5">
      <c r="B263" s="693"/>
      <c r="C263" s="148" t="s">
        <v>1649</v>
      </c>
      <c r="D263" s="153" t="s">
        <v>767</v>
      </c>
      <c r="E263" s="711"/>
      <c r="F263" s="325" t="s">
        <v>8</v>
      </c>
      <c r="G263" s="147"/>
    </row>
    <row r="264" spans="2:7" ht="37.5">
      <c r="B264" s="693"/>
      <c r="C264" s="148" t="s">
        <v>1650</v>
      </c>
      <c r="D264" s="153" t="s">
        <v>767</v>
      </c>
      <c r="E264" s="711"/>
      <c r="F264" s="325" t="s">
        <v>8</v>
      </c>
      <c r="G264" s="147"/>
    </row>
    <row r="265" spans="2:7" ht="37.5">
      <c r="B265" s="694"/>
      <c r="C265" s="148" t="s">
        <v>1849</v>
      </c>
      <c r="D265" s="153" t="s">
        <v>767</v>
      </c>
      <c r="E265" s="712"/>
      <c r="F265" s="325" t="s">
        <v>8</v>
      </c>
      <c r="G265" s="147"/>
    </row>
    <row r="266" spans="2:7" ht="36">
      <c r="B266" s="149"/>
      <c r="C266" s="302" t="s">
        <v>860</v>
      </c>
      <c r="D266" s="312"/>
      <c r="E266" s="313"/>
      <c r="F266" s="480"/>
      <c r="G266" s="147"/>
    </row>
    <row r="267" spans="2:7" ht="48" customHeight="1">
      <c r="B267" s="142" t="s">
        <v>1319</v>
      </c>
      <c r="C267" s="260" t="s">
        <v>638</v>
      </c>
      <c r="D267" s="229" t="s">
        <v>863</v>
      </c>
      <c r="E267" s="229" t="s">
        <v>1535</v>
      </c>
      <c r="F267" s="325"/>
      <c r="G267" s="147"/>
    </row>
    <row r="268" spans="2:7" ht="27.75" customHeight="1">
      <c r="B268" s="142" t="s">
        <v>1140</v>
      </c>
      <c r="C268" s="186" t="s">
        <v>1507</v>
      </c>
      <c r="D268" s="636" t="s">
        <v>1508</v>
      </c>
      <c r="E268" s="229" t="s">
        <v>1535</v>
      </c>
      <c r="F268" s="324" t="s">
        <v>635</v>
      </c>
      <c r="G268" s="147"/>
    </row>
    <row r="269" spans="2:7" ht="36">
      <c r="B269" s="142"/>
      <c r="C269" s="186" t="s">
        <v>1509</v>
      </c>
      <c r="D269" s="744"/>
      <c r="E269" s="229" t="s">
        <v>1535</v>
      </c>
      <c r="F269" s="324" t="s">
        <v>635</v>
      </c>
      <c r="G269" s="147"/>
    </row>
    <row r="270" spans="2:7" ht="18.75">
      <c r="B270" s="142"/>
      <c r="C270" s="186" t="s">
        <v>1510</v>
      </c>
      <c r="D270" s="744"/>
      <c r="E270" s="229" t="s">
        <v>1535</v>
      </c>
      <c r="F270" s="324" t="s">
        <v>635</v>
      </c>
      <c r="G270" s="147"/>
    </row>
    <row r="271" spans="2:7" ht="18.75">
      <c r="B271" s="142"/>
      <c r="C271" s="186" t="s">
        <v>1511</v>
      </c>
      <c r="D271" s="744"/>
      <c r="E271" s="229" t="s">
        <v>1535</v>
      </c>
      <c r="F271" s="324" t="s">
        <v>635</v>
      </c>
      <c r="G271" s="147"/>
    </row>
    <row r="272" spans="2:7" ht="18.75">
      <c r="B272" s="142"/>
      <c r="C272" s="186" t="s">
        <v>1512</v>
      </c>
      <c r="D272" s="744"/>
      <c r="E272" s="229" t="s">
        <v>1535</v>
      </c>
      <c r="F272" s="324" t="s">
        <v>635</v>
      </c>
      <c r="G272" s="147"/>
    </row>
    <row r="273" spans="2:7" ht="18.75">
      <c r="B273" s="142"/>
      <c r="C273" s="186" t="s">
        <v>1513</v>
      </c>
      <c r="D273" s="744"/>
      <c r="E273" s="229" t="s">
        <v>1535</v>
      </c>
      <c r="F273" s="324" t="s">
        <v>635</v>
      </c>
      <c r="G273" s="147"/>
    </row>
    <row r="274" spans="2:7" ht="18.75">
      <c r="B274" s="142"/>
      <c r="C274" s="186" t="s">
        <v>1514</v>
      </c>
      <c r="D274" s="744"/>
      <c r="E274" s="229" t="s">
        <v>1535</v>
      </c>
      <c r="F274" s="324" t="s">
        <v>635</v>
      </c>
      <c r="G274" s="147"/>
    </row>
    <row r="275" spans="2:7" ht="18.75">
      <c r="B275" s="142"/>
      <c r="C275" s="186" t="s">
        <v>1515</v>
      </c>
      <c r="D275" s="744"/>
      <c r="E275" s="229" t="s">
        <v>1535</v>
      </c>
      <c r="F275" s="324" t="s">
        <v>635</v>
      </c>
      <c r="G275" s="147"/>
    </row>
    <row r="276" spans="2:7" ht="18.75">
      <c r="B276" s="142"/>
      <c r="C276" s="186" t="s">
        <v>1516</v>
      </c>
      <c r="D276" s="637"/>
      <c r="E276" s="229" t="s">
        <v>1535</v>
      </c>
      <c r="F276" s="324" t="s">
        <v>635</v>
      </c>
      <c r="G276" s="147"/>
    </row>
    <row r="277" spans="2:7" ht="56.25">
      <c r="B277" s="142"/>
      <c r="C277" s="186" t="s">
        <v>1517</v>
      </c>
      <c r="D277" s="332" t="s">
        <v>1518</v>
      </c>
      <c r="E277" s="229" t="s">
        <v>1535</v>
      </c>
      <c r="F277" s="324" t="s">
        <v>635</v>
      </c>
      <c r="G277" s="147"/>
    </row>
    <row r="278" spans="2:7" ht="56.25">
      <c r="B278" s="142"/>
      <c r="C278" s="186" t="s">
        <v>639</v>
      </c>
      <c r="D278" s="332" t="s">
        <v>1518</v>
      </c>
      <c r="E278" s="229" t="s">
        <v>1535</v>
      </c>
      <c r="F278" s="324" t="s">
        <v>635</v>
      </c>
      <c r="G278" s="147"/>
    </row>
    <row r="279" spans="2:7" ht="18.75">
      <c r="B279" s="142"/>
      <c r="C279" s="186" t="s">
        <v>307</v>
      </c>
      <c r="D279" s="332" t="s">
        <v>308</v>
      </c>
      <c r="E279" s="229" t="s">
        <v>1535</v>
      </c>
      <c r="F279" s="324" t="s">
        <v>635</v>
      </c>
      <c r="G279" s="147"/>
    </row>
    <row r="280" spans="2:7" ht="18.75">
      <c r="B280" s="142" t="s">
        <v>1141</v>
      </c>
      <c r="C280" s="186" t="s">
        <v>641</v>
      </c>
      <c r="D280" s="332"/>
      <c r="E280" s="229" t="s">
        <v>1535</v>
      </c>
      <c r="F280" s="324" t="s">
        <v>636</v>
      </c>
      <c r="G280" s="147"/>
    </row>
    <row r="281" spans="2:7" ht="18.75">
      <c r="B281" s="142"/>
      <c r="C281" s="186" t="s">
        <v>640</v>
      </c>
      <c r="D281" s="332" t="s">
        <v>70</v>
      </c>
      <c r="E281" s="229" t="s">
        <v>1535</v>
      </c>
      <c r="F281" s="324" t="s">
        <v>636</v>
      </c>
      <c r="G281" s="147"/>
    </row>
    <row r="282" spans="2:7" ht="18.75">
      <c r="B282" s="142"/>
      <c r="C282" s="186" t="s">
        <v>309</v>
      </c>
      <c r="D282" s="332" t="s">
        <v>70</v>
      </c>
      <c r="E282" s="229" t="s">
        <v>1535</v>
      </c>
      <c r="F282" s="324" t="s">
        <v>636</v>
      </c>
      <c r="G282" s="147"/>
    </row>
    <row r="283" spans="2:7" ht="36">
      <c r="B283" s="142"/>
      <c r="C283" s="186" t="s">
        <v>310</v>
      </c>
      <c r="D283" s="332" t="s">
        <v>311</v>
      </c>
      <c r="E283" s="229" t="s">
        <v>1535</v>
      </c>
      <c r="F283" s="324" t="s">
        <v>636</v>
      </c>
      <c r="G283" s="147"/>
    </row>
    <row r="284" spans="2:7" ht="37.5">
      <c r="B284" s="142" t="s">
        <v>1183</v>
      </c>
      <c r="C284" s="186" t="s">
        <v>831</v>
      </c>
      <c r="D284" s="332" t="s">
        <v>642</v>
      </c>
      <c r="E284" s="229" t="s">
        <v>1535</v>
      </c>
      <c r="F284" s="324" t="s">
        <v>635</v>
      </c>
      <c r="G284" s="147"/>
    </row>
    <row r="285" spans="2:7" ht="18.75">
      <c r="B285" s="142"/>
      <c r="C285" s="186" t="s">
        <v>312</v>
      </c>
      <c r="D285" s="332" t="s">
        <v>643</v>
      </c>
      <c r="E285" s="229" t="s">
        <v>1535</v>
      </c>
      <c r="F285" s="324" t="s">
        <v>635</v>
      </c>
      <c r="G285" s="147"/>
    </row>
    <row r="286" spans="2:7" ht="18.75">
      <c r="B286" s="142"/>
      <c r="C286" s="186" t="s">
        <v>313</v>
      </c>
      <c r="D286" s="332" t="s">
        <v>1707</v>
      </c>
      <c r="E286" s="229" t="s">
        <v>1535</v>
      </c>
      <c r="F286" s="324" t="s">
        <v>635</v>
      </c>
      <c r="G286" s="147"/>
    </row>
    <row r="287" spans="2:7" ht="18.75">
      <c r="B287" s="142"/>
      <c r="C287" s="186" t="s">
        <v>314</v>
      </c>
      <c r="D287" s="332" t="s">
        <v>1687</v>
      </c>
      <c r="E287" s="229" t="s">
        <v>1535</v>
      </c>
      <c r="F287" s="324" t="s">
        <v>635</v>
      </c>
      <c r="G287" s="147"/>
    </row>
    <row r="288" spans="2:7" ht="18.75">
      <c r="B288" s="142" t="s">
        <v>1804</v>
      </c>
      <c r="C288" s="186" t="s">
        <v>751</v>
      </c>
      <c r="D288" s="332" t="s">
        <v>1536</v>
      </c>
      <c r="E288" s="229" t="s">
        <v>1535</v>
      </c>
      <c r="F288" s="324" t="s">
        <v>635</v>
      </c>
      <c r="G288" s="147"/>
    </row>
    <row r="289" spans="2:7" ht="18.75">
      <c r="B289" s="142" t="s">
        <v>832</v>
      </c>
      <c r="C289" s="186" t="s">
        <v>752</v>
      </c>
      <c r="D289" s="332" t="s">
        <v>1707</v>
      </c>
      <c r="E289" s="229" t="s">
        <v>1535</v>
      </c>
      <c r="F289" s="324" t="s">
        <v>635</v>
      </c>
      <c r="G289" s="147"/>
    </row>
    <row r="290" spans="2:7" ht="18.75">
      <c r="B290" s="142" t="s">
        <v>833</v>
      </c>
      <c r="C290" s="186" t="s">
        <v>315</v>
      </c>
      <c r="D290" s="332" t="s">
        <v>1707</v>
      </c>
      <c r="E290" s="229" t="s">
        <v>1535</v>
      </c>
      <c r="F290" s="324" t="s">
        <v>635</v>
      </c>
      <c r="G290" s="147"/>
    </row>
    <row r="291" spans="2:7" ht="18.75">
      <c r="B291" s="142"/>
      <c r="C291" s="186" t="s">
        <v>316</v>
      </c>
      <c r="D291" s="332" t="s">
        <v>1706</v>
      </c>
      <c r="E291" s="229" t="s">
        <v>1535</v>
      </c>
      <c r="F291" s="324" t="s">
        <v>635</v>
      </c>
      <c r="G291" s="147"/>
    </row>
    <row r="292" spans="2:7" ht="18.75">
      <c r="B292" s="142"/>
      <c r="C292" s="186" t="s">
        <v>317</v>
      </c>
      <c r="D292" s="332" t="s">
        <v>1706</v>
      </c>
      <c r="E292" s="229" t="s">
        <v>1535</v>
      </c>
      <c r="F292" s="324" t="s">
        <v>635</v>
      </c>
      <c r="G292" s="147"/>
    </row>
    <row r="293" spans="2:7" ht="18.75">
      <c r="B293" s="142"/>
      <c r="C293" s="186" t="s">
        <v>318</v>
      </c>
      <c r="D293" s="332" t="s">
        <v>1706</v>
      </c>
      <c r="E293" s="229" t="s">
        <v>1535</v>
      </c>
      <c r="F293" s="324" t="s">
        <v>635</v>
      </c>
      <c r="G293" s="147"/>
    </row>
    <row r="294" spans="2:7" ht="18.75">
      <c r="B294" s="142"/>
      <c r="C294" s="186" t="s">
        <v>319</v>
      </c>
      <c r="D294" s="636" t="s">
        <v>1707</v>
      </c>
      <c r="E294" s="229" t="s">
        <v>1535</v>
      </c>
      <c r="F294" s="324" t="s">
        <v>635</v>
      </c>
      <c r="G294" s="147"/>
    </row>
    <row r="295" spans="2:7" ht="18.75">
      <c r="B295" s="142"/>
      <c r="C295" s="186" t="s">
        <v>320</v>
      </c>
      <c r="D295" s="637"/>
      <c r="E295" s="229" t="s">
        <v>1535</v>
      </c>
      <c r="F295" s="324" t="s">
        <v>635</v>
      </c>
      <c r="G295" s="147"/>
    </row>
    <row r="296" spans="2:7" ht="18.75">
      <c r="B296" s="142"/>
      <c r="C296" s="186" t="s">
        <v>35</v>
      </c>
      <c r="D296" s="332" t="s">
        <v>1707</v>
      </c>
      <c r="E296" s="229" t="s">
        <v>1535</v>
      </c>
      <c r="F296" s="324" t="s">
        <v>635</v>
      </c>
      <c r="G296" s="147"/>
    </row>
    <row r="297" spans="2:7" ht="36">
      <c r="B297" s="142" t="s">
        <v>1747</v>
      </c>
      <c r="C297" s="186" t="s">
        <v>219</v>
      </c>
      <c r="D297" s="443"/>
      <c r="E297" s="229" t="s">
        <v>1535</v>
      </c>
      <c r="F297" s="324" t="s">
        <v>635</v>
      </c>
      <c r="G297" s="147"/>
    </row>
    <row r="298" spans="2:7" ht="18.75" customHeight="1">
      <c r="B298" s="142"/>
      <c r="C298" s="186" t="s">
        <v>36</v>
      </c>
      <c r="D298" s="636" t="s">
        <v>1508</v>
      </c>
      <c r="E298" s="229" t="s">
        <v>1535</v>
      </c>
      <c r="F298" s="324" t="s">
        <v>635</v>
      </c>
      <c r="G298" s="147"/>
    </row>
    <row r="299" spans="2:7" ht="51.75" customHeight="1">
      <c r="B299" s="142"/>
      <c r="C299" s="186" t="s">
        <v>37</v>
      </c>
      <c r="D299" s="637"/>
      <c r="E299" s="229" t="s">
        <v>1535</v>
      </c>
      <c r="F299" s="324" t="s">
        <v>635</v>
      </c>
      <c r="G299" s="147"/>
    </row>
    <row r="300" spans="2:7" ht="60.75" customHeight="1">
      <c r="B300" s="142"/>
      <c r="C300" s="186" t="s">
        <v>38</v>
      </c>
      <c r="D300" s="332" t="s">
        <v>1518</v>
      </c>
      <c r="E300" s="229" t="s">
        <v>1535</v>
      </c>
      <c r="F300" s="324" t="s">
        <v>635</v>
      </c>
      <c r="G300" s="147"/>
    </row>
    <row r="301" spans="2:7" ht="63.75" customHeight="1">
      <c r="B301" s="142"/>
      <c r="C301" s="186" t="s">
        <v>644</v>
      </c>
      <c r="D301" s="332" t="s">
        <v>1518</v>
      </c>
      <c r="E301" s="229" t="s">
        <v>1535</v>
      </c>
      <c r="F301" s="324" t="s">
        <v>635</v>
      </c>
      <c r="G301" s="147"/>
    </row>
    <row r="302" spans="2:7" ht="18.75">
      <c r="B302" s="142" t="s">
        <v>1320</v>
      </c>
      <c r="C302" s="186" t="s">
        <v>645</v>
      </c>
      <c r="D302" s="332" t="s">
        <v>1890</v>
      </c>
      <c r="E302" s="229" t="s">
        <v>1535</v>
      </c>
      <c r="F302" s="324" t="s">
        <v>636</v>
      </c>
      <c r="G302" s="147"/>
    </row>
    <row r="303" spans="2:7" ht="18.75">
      <c r="B303" s="142"/>
      <c r="C303" s="186" t="s">
        <v>646</v>
      </c>
      <c r="D303" s="332" t="s">
        <v>1626</v>
      </c>
      <c r="E303" s="229" t="s">
        <v>1535</v>
      </c>
      <c r="F303" s="324" t="s">
        <v>636</v>
      </c>
      <c r="G303" s="147"/>
    </row>
    <row r="304" spans="2:7" ht="18.75">
      <c r="B304" s="142"/>
      <c r="C304" s="186" t="s">
        <v>652</v>
      </c>
      <c r="D304" s="332" t="s">
        <v>1605</v>
      </c>
      <c r="E304" s="229" t="s">
        <v>1535</v>
      </c>
      <c r="F304" s="324" t="s">
        <v>636</v>
      </c>
      <c r="G304" s="147"/>
    </row>
    <row r="305" spans="2:7" ht="75">
      <c r="B305" s="142" t="s">
        <v>1321</v>
      </c>
      <c r="C305" s="225" t="s">
        <v>1663</v>
      </c>
      <c r="D305" s="332">
        <v>2008</v>
      </c>
      <c r="E305" s="229" t="s">
        <v>1670</v>
      </c>
      <c r="F305" s="324" t="s">
        <v>1671</v>
      </c>
      <c r="G305" s="147"/>
    </row>
    <row r="306" spans="2:7" ht="18.75">
      <c r="B306" s="142"/>
      <c r="C306" s="186" t="s">
        <v>1664</v>
      </c>
      <c r="D306" s="332" t="s">
        <v>1669</v>
      </c>
      <c r="E306" s="229"/>
      <c r="F306" s="324"/>
      <c r="G306" s="147"/>
    </row>
    <row r="307" spans="2:7" ht="54">
      <c r="B307" s="142"/>
      <c r="C307" s="186" t="s">
        <v>1665</v>
      </c>
      <c r="D307" s="332" t="s">
        <v>1669</v>
      </c>
      <c r="E307" s="229"/>
      <c r="F307" s="324"/>
      <c r="G307" s="147"/>
    </row>
    <row r="308" spans="2:7" ht="18.75">
      <c r="B308" s="142"/>
      <c r="C308" s="186" t="s">
        <v>1666</v>
      </c>
      <c r="D308" s="332" t="s">
        <v>1687</v>
      </c>
      <c r="E308" s="229"/>
      <c r="F308" s="324"/>
      <c r="G308" s="147"/>
    </row>
    <row r="309" spans="2:7" ht="18.75">
      <c r="B309" s="142"/>
      <c r="C309" s="186" t="s">
        <v>1667</v>
      </c>
      <c r="D309" s="332" t="s">
        <v>1669</v>
      </c>
      <c r="E309" s="229"/>
      <c r="F309" s="324"/>
      <c r="G309" s="147"/>
    </row>
    <row r="310" spans="2:7" ht="18.75">
      <c r="B310" s="142"/>
      <c r="C310" s="186" t="s">
        <v>1668</v>
      </c>
      <c r="D310" s="332" t="s">
        <v>1669</v>
      </c>
      <c r="E310" s="229"/>
      <c r="F310" s="324"/>
      <c r="G310" s="147"/>
    </row>
    <row r="311" spans="2:7" ht="18.75">
      <c r="B311" s="149"/>
      <c r="C311" s="314" t="s">
        <v>495</v>
      </c>
      <c r="D311" s="306"/>
      <c r="E311" s="313"/>
      <c r="F311" s="399"/>
      <c r="G311" s="147"/>
    </row>
    <row r="312" spans="2:7" ht="45" customHeight="1">
      <c r="B312" s="149" t="s">
        <v>1319</v>
      </c>
      <c r="C312" s="246" t="s">
        <v>1139</v>
      </c>
      <c r="D312" s="324"/>
      <c r="E312" s="182"/>
      <c r="F312" s="324"/>
      <c r="G312" s="147"/>
    </row>
    <row r="313" spans="2:7" ht="37.5">
      <c r="B313" s="149" t="s">
        <v>1140</v>
      </c>
      <c r="C313" s="335" t="s">
        <v>621</v>
      </c>
      <c r="D313" s="245" t="s">
        <v>1536</v>
      </c>
      <c r="E313" s="245" t="s">
        <v>1538</v>
      </c>
      <c r="F313" s="324"/>
      <c r="G313" s="147"/>
    </row>
    <row r="314" spans="2:7" ht="18.75">
      <c r="B314" s="149"/>
      <c r="C314" s="267" t="s">
        <v>147</v>
      </c>
      <c r="D314" s="327" t="s">
        <v>1840</v>
      </c>
      <c r="E314" s="332" t="s">
        <v>1534</v>
      </c>
      <c r="F314" s="324" t="s">
        <v>199</v>
      </c>
      <c r="G314" s="147"/>
    </row>
    <row r="315" spans="2:7" ht="18.75" customHeight="1">
      <c r="B315" s="149"/>
      <c r="C315" s="267" t="s">
        <v>148</v>
      </c>
      <c r="D315" s="327" t="s">
        <v>1840</v>
      </c>
      <c r="E315" s="636" t="s">
        <v>1534</v>
      </c>
      <c r="F315" s="324" t="s">
        <v>199</v>
      </c>
      <c r="G315" s="147"/>
    </row>
    <row r="316" spans="2:7" ht="18.75">
      <c r="B316" s="149"/>
      <c r="C316" s="270" t="s">
        <v>149</v>
      </c>
      <c r="D316" s="327" t="s">
        <v>1890</v>
      </c>
      <c r="E316" s="744"/>
      <c r="F316" s="324" t="s">
        <v>199</v>
      </c>
      <c r="G316" s="147"/>
    </row>
    <row r="317" spans="2:7" ht="18.75">
      <c r="B317" s="149"/>
      <c r="C317" s="186" t="s">
        <v>145</v>
      </c>
      <c r="D317" s="387" t="s">
        <v>146</v>
      </c>
      <c r="E317" s="744"/>
      <c r="F317" s="324" t="s">
        <v>199</v>
      </c>
      <c r="G317" s="147"/>
    </row>
    <row r="318" spans="2:7" ht="18.75">
      <c r="B318" s="149"/>
      <c r="C318" s="186" t="s">
        <v>150</v>
      </c>
      <c r="D318" s="387" t="s">
        <v>1890</v>
      </c>
      <c r="E318" s="744"/>
      <c r="F318" s="324" t="s">
        <v>1544</v>
      </c>
      <c r="G318" s="147"/>
    </row>
    <row r="319" spans="2:7" ht="18.75">
      <c r="B319" s="149"/>
      <c r="C319" s="270" t="s">
        <v>625</v>
      </c>
      <c r="D319" s="327" t="s">
        <v>1890</v>
      </c>
      <c r="E319" s="637"/>
      <c r="F319" s="324" t="s">
        <v>199</v>
      </c>
      <c r="G319" s="147"/>
    </row>
    <row r="320" spans="2:7" ht="18.75">
      <c r="B320" s="149" t="s">
        <v>1141</v>
      </c>
      <c r="C320" s="325" t="s">
        <v>622</v>
      </c>
      <c r="D320" s="324" t="s">
        <v>1536</v>
      </c>
      <c r="E320" s="643" t="s">
        <v>161</v>
      </c>
      <c r="F320" s="324"/>
      <c r="G320" s="147"/>
    </row>
    <row r="321" spans="2:7" ht="18.75">
      <c r="B321" s="149"/>
      <c r="C321" s="182" t="s">
        <v>1179</v>
      </c>
      <c r="D321" s="324" t="s">
        <v>1814</v>
      </c>
      <c r="E321" s="740"/>
      <c r="F321" s="324" t="s">
        <v>200</v>
      </c>
      <c r="G321" s="147"/>
    </row>
    <row r="322" spans="2:7" ht="18.75">
      <c r="B322" s="149"/>
      <c r="C322" s="182" t="s">
        <v>1180</v>
      </c>
      <c r="D322" s="324" t="s">
        <v>1814</v>
      </c>
      <c r="E322" s="740"/>
      <c r="F322" s="324" t="s">
        <v>200</v>
      </c>
      <c r="G322" s="147"/>
    </row>
    <row r="323" spans="2:7" ht="18.75">
      <c r="B323" s="149"/>
      <c r="C323" s="182" t="s">
        <v>1182</v>
      </c>
      <c r="D323" s="324" t="s">
        <v>1605</v>
      </c>
      <c r="E323" s="740"/>
      <c r="F323" s="324" t="s">
        <v>1544</v>
      </c>
      <c r="G323" s="147"/>
    </row>
    <row r="324" spans="2:7" ht="18.75">
      <c r="B324" s="149"/>
      <c r="C324" s="182" t="s">
        <v>1352</v>
      </c>
      <c r="D324" s="324" t="s">
        <v>1605</v>
      </c>
      <c r="E324" s="740"/>
      <c r="F324" s="324" t="s">
        <v>200</v>
      </c>
      <c r="G324" s="147"/>
    </row>
    <row r="325" spans="2:7" ht="18.75">
      <c r="B325" s="149"/>
      <c r="C325" s="182" t="s">
        <v>1181</v>
      </c>
      <c r="D325" s="324" t="s">
        <v>234</v>
      </c>
      <c r="E325" s="644"/>
      <c r="F325" s="324" t="s">
        <v>200</v>
      </c>
      <c r="G325" s="147"/>
    </row>
    <row r="326" spans="2:7" ht="46.5" customHeight="1">
      <c r="B326" s="149" t="s">
        <v>1183</v>
      </c>
      <c r="C326" s="325" t="s">
        <v>623</v>
      </c>
      <c r="D326" s="324" t="s">
        <v>1536</v>
      </c>
      <c r="E326" s="324" t="s">
        <v>162</v>
      </c>
      <c r="F326" s="324"/>
      <c r="G326" s="147"/>
    </row>
    <row r="327" spans="2:7" ht="43.5" customHeight="1">
      <c r="B327" s="149"/>
      <c r="C327" s="182" t="s">
        <v>1802</v>
      </c>
      <c r="D327" s="324" t="s">
        <v>1812</v>
      </c>
      <c r="E327" s="324" t="s">
        <v>201</v>
      </c>
      <c r="F327" s="324" t="s">
        <v>200</v>
      </c>
      <c r="G327" s="147"/>
    </row>
    <row r="328" spans="2:7" ht="46.5" customHeight="1">
      <c r="B328" s="149"/>
      <c r="C328" s="182" t="s">
        <v>1800</v>
      </c>
      <c r="D328" s="324" t="s">
        <v>1812</v>
      </c>
      <c r="E328" s="324" t="s">
        <v>162</v>
      </c>
      <c r="F328" s="324" t="s">
        <v>200</v>
      </c>
      <c r="G328" s="147"/>
    </row>
    <row r="329" spans="2:7" ht="45" customHeight="1">
      <c r="B329" s="149"/>
      <c r="C329" s="182" t="s">
        <v>1801</v>
      </c>
      <c r="D329" s="324" t="s">
        <v>1812</v>
      </c>
      <c r="E329" s="324" t="s">
        <v>162</v>
      </c>
      <c r="F329" s="324" t="s">
        <v>200</v>
      </c>
      <c r="G329" s="147"/>
    </row>
    <row r="330" spans="2:7" ht="18.75">
      <c r="B330" s="149"/>
      <c r="C330" s="182" t="s">
        <v>1803</v>
      </c>
      <c r="D330" s="324" t="s">
        <v>1812</v>
      </c>
      <c r="E330" s="324" t="s">
        <v>1534</v>
      </c>
      <c r="F330" s="324" t="s">
        <v>1544</v>
      </c>
      <c r="G330" s="147"/>
    </row>
    <row r="331" spans="2:7" ht="18.75">
      <c r="B331" s="149"/>
      <c r="C331" s="182" t="s">
        <v>1353</v>
      </c>
      <c r="D331" s="324" t="s">
        <v>1813</v>
      </c>
      <c r="E331" s="324" t="s">
        <v>1534</v>
      </c>
      <c r="F331" s="324" t="s">
        <v>200</v>
      </c>
      <c r="G331" s="147"/>
    </row>
    <row r="332" spans="2:7" ht="52.5" customHeight="1">
      <c r="B332" s="149" t="s">
        <v>1804</v>
      </c>
      <c r="C332" s="325" t="s">
        <v>394</v>
      </c>
      <c r="D332" s="324" t="s">
        <v>1536</v>
      </c>
      <c r="E332" s="324" t="s">
        <v>159</v>
      </c>
      <c r="F332" s="324"/>
      <c r="G332" s="147"/>
    </row>
    <row r="333" spans="2:7" ht="18.75">
      <c r="B333" s="149"/>
      <c r="C333" s="182" t="s">
        <v>147</v>
      </c>
      <c r="D333" s="388" t="s">
        <v>1706</v>
      </c>
      <c r="E333" s="324" t="s">
        <v>1534</v>
      </c>
      <c r="F333" s="324" t="s">
        <v>26</v>
      </c>
      <c r="G333" s="147"/>
    </row>
    <row r="334" spans="2:7" ht="18.75">
      <c r="B334" s="149"/>
      <c r="C334" s="182" t="s">
        <v>1745</v>
      </c>
      <c r="D334" s="324" t="s">
        <v>1706</v>
      </c>
      <c r="E334" s="324" t="s">
        <v>1534</v>
      </c>
      <c r="F334" s="324" t="s">
        <v>26</v>
      </c>
      <c r="G334" s="147"/>
    </row>
    <row r="335" spans="2:7" ht="18.75">
      <c r="B335" s="149"/>
      <c r="C335" s="182" t="s">
        <v>1686</v>
      </c>
      <c r="D335" s="324" t="s">
        <v>1707</v>
      </c>
      <c r="E335" s="324" t="s">
        <v>1534</v>
      </c>
      <c r="F335" s="324" t="s">
        <v>26</v>
      </c>
      <c r="G335" s="147"/>
    </row>
    <row r="336" spans="2:7" ht="18.75">
      <c r="B336" s="149"/>
      <c r="C336" s="182" t="s">
        <v>624</v>
      </c>
      <c r="D336" s="324" t="s">
        <v>1687</v>
      </c>
      <c r="E336" s="324" t="s">
        <v>1534</v>
      </c>
      <c r="F336" s="324" t="s">
        <v>26</v>
      </c>
      <c r="G336" s="147"/>
    </row>
    <row r="337" spans="2:7" ht="18.75">
      <c r="B337" s="149"/>
      <c r="C337" s="182" t="s">
        <v>150</v>
      </c>
      <c r="D337" s="324" t="s">
        <v>1687</v>
      </c>
      <c r="E337" s="324" t="s">
        <v>1534</v>
      </c>
      <c r="F337" s="324" t="s">
        <v>1544</v>
      </c>
      <c r="G337" s="147"/>
    </row>
    <row r="338" spans="2:7" ht="18.75">
      <c r="B338" s="149"/>
      <c r="C338" s="182" t="s">
        <v>1746</v>
      </c>
      <c r="D338" s="324" t="s">
        <v>1687</v>
      </c>
      <c r="E338" s="324" t="s">
        <v>1534</v>
      </c>
      <c r="F338" s="324" t="s">
        <v>26</v>
      </c>
      <c r="G338" s="147"/>
    </row>
    <row r="339" spans="2:7" ht="27.75" customHeight="1">
      <c r="B339" s="149" t="s">
        <v>1747</v>
      </c>
      <c r="C339" s="325" t="s">
        <v>1212</v>
      </c>
      <c r="D339" s="324" t="s">
        <v>1536</v>
      </c>
      <c r="E339" s="324" t="s">
        <v>1534</v>
      </c>
      <c r="F339" s="324"/>
      <c r="G339" s="147"/>
    </row>
    <row r="340" spans="2:7" ht="18.75">
      <c r="B340" s="149"/>
      <c r="C340" s="182" t="s">
        <v>1213</v>
      </c>
      <c r="D340" s="324" t="s">
        <v>1211</v>
      </c>
      <c r="E340" s="324" t="s">
        <v>163</v>
      </c>
      <c r="F340" s="324" t="s">
        <v>200</v>
      </c>
      <c r="G340" s="147"/>
    </row>
    <row r="341" spans="2:7" ht="18.75">
      <c r="B341" s="149"/>
      <c r="C341" s="182" t="s">
        <v>1680</v>
      </c>
      <c r="D341" s="324" t="s">
        <v>1811</v>
      </c>
      <c r="E341" s="324" t="s">
        <v>692</v>
      </c>
      <c r="F341" s="324" t="s">
        <v>200</v>
      </c>
      <c r="G341" s="147"/>
    </row>
    <row r="342" spans="2:7" ht="18.75">
      <c r="B342" s="149"/>
      <c r="C342" s="182" t="s">
        <v>768</v>
      </c>
      <c r="D342" s="324" t="s">
        <v>1814</v>
      </c>
      <c r="E342" s="324" t="s">
        <v>1534</v>
      </c>
      <c r="F342" s="324" t="s">
        <v>200</v>
      </c>
      <c r="G342" s="147"/>
    </row>
    <row r="343" spans="2:7" ht="18.75">
      <c r="B343" s="149"/>
      <c r="C343" s="182" t="s">
        <v>1214</v>
      </c>
      <c r="D343" s="324" t="s">
        <v>1211</v>
      </c>
      <c r="E343" s="324" t="s">
        <v>163</v>
      </c>
      <c r="F343" s="324" t="s">
        <v>200</v>
      </c>
      <c r="G343" s="147"/>
    </row>
    <row r="344" spans="2:7" ht="42" customHeight="1">
      <c r="B344" s="149"/>
      <c r="C344" s="182" t="s">
        <v>1210</v>
      </c>
      <c r="D344" s="324" t="s">
        <v>1683</v>
      </c>
      <c r="E344" s="324" t="s">
        <v>1534</v>
      </c>
      <c r="F344" s="324" t="s">
        <v>200</v>
      </c>
      <c r="G344" s="147"/>
    </row>
    <row r="345" spans="2:7" ht="25.5" customHeight="1">
      <c r="B345" s="149"/>
      <c r="C345" s="182" t="s">
        <v>1679</v>
      </c>
      <c r="D345" s="324" t="s">
        <v>1626</v>
      </c>
      <c r="E345" s="324" t="s">
        <v>1681</v>
      </c>
      <c r="F345" s="324" t="s">
        <v>200</v>
      </c>
      <c r="G345" s="147"/>
    </row>
    <row r="346" spans="2:7" ht="18.75">
      <c r="B346" s="149"/>
      <c r="C346" s="182" t="s">
        <v>768</v>
      </c>
      <c r="D346" s="324" t="s">
        <v>1626</v>
      </c>
      <c r="E346" s="324" t="s">
        <v>1534</v>
      </c>
      <c r="F346" s="324" t="s">
        <v>200</v>
      </c>
      <c r="G346" s="147"/>
    </row>
    <row r="347" spans="2:7" ht="18.75">
      <c r="B347" s="149"/>
      <c r="C347" s="182" t="s">
        <v>267</v>
      </c>
      <c r="D347" s="324" t="s">
        <v>1626</v>
      </c>
      <c r="E347" s="324" t="s">
        <v>163</v>
      </c>
      <c r="F347" s="324" t="s">
        <v>200</v>
      </c>
      <c r="G347" s="147"/>
    </row>
    <row r="348" spans="2:7" ht="46.5" customHeight="1">
      <c r="B348" s="149" t="s">
        <v>769</v>
      </c>
      <c r="C348" s="325" t="s">
        <v>23</v>
      </c>
      <c r="D348" s="324" t="s">
        <v>1536</v>
      </c>
      <c r="E348" s="324" t="s">
        <v>159</v>
      </c>
      <c r="F348" s="324"/>
      <c r="G348" s="147"/>
    </row>
    <row r="349" spans="2:7" ht="18.75">
      <c r="B349" s="149"/>
      <c r="C349" s="182" t="s">
        <v>147</v>
      </c>
      <c r="D349" s="324" t="s">
        <v>1706</v>
      </c>
      <c r="E349" s="324" t="s">
        <v>1534</v>
      </c>
      <c r="F349" s="324" t="s">
        <v>200</v>
      </c>
      <c r="G349" s="147"/>
    </row>
    <row r="350" spans="2:7" ht="18.75">
      <c r="B350" s="149"/>
      <c r="C350" s="182" t="s">
        <v>25</v>
      </c>
      <c r="D350" s="324" t="s">
        <v>1706</v>
      </c>
      <c r="E350" s="324" t="s">
        <v>1534</v>
      </c>
      <c r="F350" s="324" t="s">
        <v>200</v>
      </c>
      <c r="G350" s="147"/>
    </row>
    <row r="351" spans="2:7" ht="18.75">
      <c r="B351" s="149"/>
      <c r="C351" s="182" t="s">
        <v>24</v>
      </c>
      <c r="D351" s="324" t="s">
        <v>1687</v>
      </c>
      <c r="E351" s="324" t="s">
        <v>160</v>
      </c>
      <c r="F351" s="324" t="s">
        <v>200</v>
      </c>
      <c r="G351" s="147"/>
    </row>
    <row r="352" spans="2:7" ht="25.5" customHeight="1">
      <c r="B352" s="149"/>
      <c r="C352" s="182" t="s">
        <v>150</v>
      </c>
      <c r="D352" s="324" t="s">
        <v>1687</v>
      </c>
      <c r="E352" s="324" t="s">
        <v>1534</v>
      </c>
      <c r="F352" s="324" t="s">
        <v>1544</v>
      </c>
      <c r="G352" s="147"/>
    </row>
    <row r="353" spans="2:7" ht="18.75">
      <c r="B353" s="149"/>
      <c r="C353" s="182" t="s">
        <v>1688</v>
      </c>
      <c r="D353" s="324" t="s">
        <v>1689</v>
      </c>
      <c r="E353" s="324" t="s">
        <v>1534</v>
      </c>
      <c r="F353" s="324" t="s">
        <v>200</v>
      </c>
      <c r="G353" s="147"/>
    </row>
    <row r="354" spans="2:7" ht="18.75">
      <c r="B354" s="149" t="s">
        <v>1320</v>
      </c>
      <c r="C354" s="287" t="s">
        <v>135</v>
      </c>
      <c r="D354" s="288" t="s">
        <v>1536</v>
      </c>
      <c r="E354" s="245" t="s">
        <v>1534</v>
      </c>
      <c r="F354" s="324"/>
      <c r="G354" s="147"/>
    </row>
    <row r="355" spans="2:7" ht="18.75">
      <c r="B355" s="149"/>
      <c r="C355" s="266" t="s">
        <v>693</v>
      </c>
      <c r="D355" s="327" t="s">
        <v>1812</v>
      </c>
      <c r="E355" s="332" t="s">
        <v>1534</v>
      </c>
      <c r="F355" s="324" t="s">
        <v>26</v>
      </c>
      <c r="G355" s="147"/>
    </row>
    <row r="356" spans="2:7" ht="36">
      <c r="B356" s="149"/>
      <c r="C356" s="267" t="s">
        <v>694</v>
      </c>
      <c r="D356" s="327" t="s">
        <v>698</v>
      </c>
      <c r="E356" s="332" t="s">
        <v>1534</v>
      </c>
      <c r="F356" s="324" t="s">
        <v>1580</v>
      </c>
      <c r="G356" s="147"/>
    </row>
    <row r="357" spans="2:7" ht="18.75">
      <c r="B357" s="149"/>
      <c r="C357" s="266" t="s">
        <v>695</v>
      </c>
      <c r="D357" s="327" t="s">
        <v>1778</v>
      </c>
      <c r="E357" s="332" t="s">
        <v>1534</v>
      </c>
      <c r="F357" s="324" t="s">
        <v>1580</v>
      </c>
      <c r="G357" s="147"/>
    </row>
    <row r="358" spans="2:7" ht="18.75">
      <c r="B358" s="149"/>
      <c r="C358" s="266" t="s">
        <v>696</v>
      </c>
      <c r="D358" s="327" t="s">
        <v>699</v>
      </c>
      <c r="E358" s="332" t="s">
        <v>1534</v>
      </c>
      <c r="F358" s="324" t="s">
        <v>1580</v>
      </c>
      <c r="G358" s="147"/>
    </row>
    <row r="359" spans="2:7" ht="37.5">
      <c r="B359" s="149"/>
      <c r="C359" s="266" t="s">
        <v>697</v>
      </c>
      <c r="D359" s="327" t="s">
        <v>197</v>
      </c>
      <c r="E359" s="332" t="s">
        <v>1534</v>
      </c>
      <c r="F359" s="324" t="s">
        <v>1580</v>
      </c>
      <c r="G359" s="147"/>
    </row>
    <row r="360" spans="2:7" ht="18.75">
      <c r="B360" s="149" t="s">
        <v>1321</v>
      </c>
      <c r="C360" s="246" t="s">
        <v>133</v>
      </c>
      <c r="D360" s="327" t="s">
        <v>1536</v>
      </c>
      <c r="E360" s="332" t="s">
        <v>1534</v>
      </c>
      <c r="F360" s="324"/>
      <c r="G360" s="147"/>
    </row>
    <row r="361" spans="2:7" ht="18.75">
      <c r="B361" s="149" t="s">
        <v>886</v>
      </c>
      <c r="C361" s="326" t="s">
        <v>1086</v>
      </c>
      <c r="D361" s="387">
        <v>2008</v>
      </c>
      <c r="E361" s="332" t="s">
        <v>1534</v>
      </c>
      <c r="F361" s="324" t="s">
        <v>202</v>
      </c>
      <c r="G361" s="147"/>
    </row>
    <row r="362" spans="2:7" ht="18.75">
      <c r="B362" s="149"/>
      <c r="C362" s="266" t="s">
        <v>986</v>
      </c>
      <c r="D362" s="327" t="s">
        <v>1812</v>
      </c>
      <c r="E362" s="332" t="s">
        <v>1534</v>
      </c>
      <c r="F362" s="324" t="s">
        <v>202</v>
      </c>
      <c r="G362" s="147"/>
    </row>
    <row r="363" spans="2:7" ht="18.75">
      <c r="B363" s="149"/>
      <c r="C363" s="266" t="s">
        <v>985</v>
      </c>
      <c r="D363" s="327" t="s">
        <v>1812</v>
      </c>
      <c r="E363" s="332" t="s">
        <v>1534</v>
      </c>
      <c r="F363" s="324" t="s">
        <v>202</v>
      </c>
      <c r="G363" s="147"/>
    </row>
    <row r="364" spans="2:7" ht="18.75">
      <c r="B364" s="149"/>
      <c r="C364" s="266" t="s">
        <v>149</v>
      </c>
      <c r="D364" s="327" t="s">
        <v>1812</v>
      </c>
      <c r="E364" s="332" t="s">
        <v>1534</v>
      </c>
      <c r="F364" s="324" t="s">
        <v>202</v>
      </c>
      <c r="G364" s="147"/>
    </row>
    <row r="365" spans="2:7" ht="18.75">
      <c r="B365" s="149"/>
      <c r="C365" s="323" t="s">
        <v>134</v>
      </c>
      <c r="D365" s="324" t="s">
        <v>1813</v>
      </c>
      <c r="E365" s="324" t="s">
        <v>1534</v>
      </c>
      <c r="F365" s="324" t="s">
        <v>202</v>
      </c>
      <c r="G365" s="147"/>
    </row>
    <row r="366" spans="2:7" ht="18.75">
      <c r="B366" s="149"/>
      <c r="C366" s="323" t="s">
        <v>150</v>
      </c>
      <c r="D366" s="324" t="s">
        <v>1813</v>
      </c>
      <c r="E366" s="324" t="s">
        <v>1534</v>
      </c>
      <c r="F366" s="324" t="s">
        <v>1544</v>
      </c>
      <c r="G366" s="147"/>
    </row>
    <row r="367" spans="2:7" ht="18.75">
      <c r="B367" s="149"/>
      <c r="C367" s="323" t="s">
        <v>322</v>
      </c>
      <c r="D367" s="324" t="s">
        <v>1813</v>
      </c>
      <c r="E367" s="324" t="s">
        <v>1534</v>
      </c>
      <c r="F367" s="324" t="s">
        <v>202</v>
      </c>
      <c r="G367" s="147"/>
    </row>
    <row r="368" spans="2:7" ht="45" customHeight="1">
      <c r="B368" s="187" t="s">
        <v>1322</v>
      </c>
      <c r="C368" s="244" t="s">
        <v>1685</v>
      </c>
      <c r="D368" s="245" t="s">
        <v>1539</v>
      </c>
      <c r="E368" s="707" t="s">
        <v>1540</v>
      </c>
      <c r="F368" s="389" t="s">
        <v>203</v>
      </c>
      <c r="G368" s="147"/>
    </row>
    <row r="369" spans="2:7" ht="52.5" customHeight="1">
      <c r="B369" s="242" t="s">
        <v>1365</v>
      </c>
      <c r="C369" s="337" t="s">
        <v>584</v>
      </c>
      <c r="D369" s="245"/>
      <c r="E369" s="708"/>
      <c r="F369" s="389" t="s">
        <v>204</v>
      </c>
      <c r="G369" s="147"/>
    </row>
    <row r="370" spans="2:7" ht="36">
      <c r="B370" s="242"/>
      <c r="C370" s="185" t="s">
        <v>1358</v>
      </c>
      <c r="D370" s="247"/>
      <c r="E370" s="708"/>
      <c r="F370" s="389" t="s">
        <v>204</v>
      </c>
      <c r="G370" s="147"/>
    </row>
    <row r="371" spans="2:7" ht="18.75">
      <c r="B371" s="242"/>
      <c r="C371" s="185" t="s">
        <v>1390</v>
      </c>
      <c r="D371" s="389" t="s">
        <v>1370</v>
      </c>
      <c r="E371" s="708"/>
      <c r="F371" s="389" t="s">
        <v>204</v>
      </c>
      <c r="G371" s="147"/>
    </row>
    <row r="372" spans="2:7" ht="18.75">
      <c r="B372" s="242"/>
      <c r="C372" s="185" t="s">
        <v>1367</v>
      </c>
      <c r="D372" s="389" t="s">
        <v>1359</v>
      </c>
      <c r="E372" s="708"/>
      <c r="F372" s="389" t="s">
        <v>204</v>
      </c>
      <c r="G372" s="147"/>
    </row>
    <row r="373" spans="2:7" ht="18.75">
      <c r="B373" s="242"/>
      <c r="C373" s="185" t="s">
        <v>1391</v>
      </c>
      <c r="D373" s="389" t="s">
        <v>1360</v>
      </c>
      <c r="E373" s="708"/>
      <c r="F373" s="389" t="s">
        <v>204</v>
      </c>
      <c r="G373" s="147"/>
    </row>
    <row r="374" spans="2:7" ht="37.5">
      <c r="B374" s="242" t="s">
        <v>1366</v>
      </c>
      <c r="C374" s="337" t="s">
        <v>1361</v>
      </c>
      <c r="D374" s="389"/>
      <c r="E374" s="708"/>
      <c r="F374" s="389" t="s">
        <v>205</v>
      </c>
      <c r="G374" s="147"/>
    </row>
    <row r="375" spans="2:7" ht="36">
      <c r="B375" s="187"/>
      <c r="C375" s="185" t="s">
        <v>1362</v>
      </c>
      <c r="D375" s="389"/>
      <c r="E375" s="708"/>
      <c r="F375" s="389" t="s">
        <v>205</v>
      </c>
      <c r="G375" s="147"/>
    </row>
    <row r="376" spans="2:7" ht="18.75">
      <c r="B376" s="187"/>
      <c r="C376" s="185" t="s">
        <v>1368</v>
      </c>
      <c r="D376" s="332" t="s">
        <v>1363</v>
      </c>
      <c r="E376" s="708"/>
      <c r="F376" s="389" t="s">
        <v>205</v>
      </c>
      <c r="G376" s="147"/>
    </row>
    <row r="377" spans="2:7" ht="18.75">
      <c r="B377" s="187"/>
      <c r="C377" s="185" t="s">
        <v>1369</v>
      </c>
      <c r="D377" s="332" t="s">
        <v>1364</v>
      </c>
      <c r="E377" s="708"/>
      <c r="F377" s="389" t="s">
        <v>205</v>
      </c>
      <c r="G377" s="147"/>
    </row>
    <row r="378" spans="2:7" ht="18.75">
      <c r="B378" s="187"/>
      <c r="C378" s="185" t="s">
        <v>1392</v>
      </c>
      <c r="D378" s="390" t="s">
        <v>1371</v>
      </c>
      <c r="E378" s="709"/>
      <c r="F378" s="389" t="s">
        <v>205</v>
      </c>
      <c r="G378" s="147"/>
    </row>
    <row r="379" spans="2:7" ht="18.75">
      <c r="B379" s="187" t="s">
        <v>1323</v>
      </c>
      <c r="C379" s="244" t="s">
        <v>887</v>
      </c>
      <c r="D379" s="330" t="s">
        <v>1536</v>
      </c>
      <c r="E379" s="245" t="s">
        <v>1538</v>
      </c>
      <c r="F379" s="332"/>
      <c r="G379" s="147"/>
    </row>
    <row r="380" spans="2:7" ht="36">
      <c r="B380" s="187"/>
      <c r="C380" s="185" t="s">
        <v>1393</v>
      </c>
      <c r="D380" s="390" t="s">
        <v>1812</v>
      </c>
      <c r="E380" s="245" t="s">
        <v>1534</v>
      </c>
      <c r="F380" s="389" t="s">
        <v>199</v>
      </c>
      <c r="G380" s="147"/>
    </row>
    <row r="381" spans="2:7" ht="36">
      <c r="B381" s="187"/>
      <c r="C381" s="185" t="s">
        <v>62</v>
      </c>
      <c r="D381" s="390" t="s">
        <v>1812</v>
      </c>
      <c r="E381" s="245" t="s">
        <v>1534</v>
      </c>
      <c r="F381" s="389" t="s">
        <v>206</v>
      </c>
      <c r="G381" s="147"/>
    </row>
    <row r="382" spans="2:7" ht="18.75">
      <c r="B382" s="187"/>
      <c r="C382" s="185" t="s">
        <v>63</v>
      </c>
      <c r="D382" s="390" t="s">
        <v>64</v>
      </c>
      <c r="E382" s="245" t="s">
        <v>65</v>
      </c>
      <c r="F382" s="389" t="s">
        <v>206</v>
      </c>
      <c r="G382" s="147"/>
    </row>
    <row r="383" spans="2:7" ht="36">
      <c r="B383" s="187"/>
      <c r="C383" s="185" t="s">
        <v>27</v>
      </c>
      <c r="D383" s="390" t="s">
        <v>1813</v>
      </c>
      <c r="E383" s="245" t="s">
        <v>1534</v>
      </c>
      <c r="F383" s="389" t="s">
        <v>207</v>
      </c>
      <c r="G383" s="147"/>
    </row>
    <row r="384" spans="2:7" ht="18.75">
      <c r="B384" s="187"/>
      <c r="C384" s="185" t="s">
        <v>1554</v>
      </c>
      <c r="D384" s="390" t="s">
        <v>1814</v>
      </c>
      <c r="E384" s="245" t="s">
        <v>1534</v>
      </c>
      <c r="F384" s="389" t="s">
        <v>199</v>
      </c>
      <c r="G384" s="147"/>
    </row>
    <row r="385" spans="2:7" ht="37.5">
      <c r="B385" s="187"/>
      <c r="C385" s="185" t="s">
        <v>28</v>
      </c>
      <c r="D385" s="390" t="s">
        <v>1814</v>
      </c>
      <c r="E385" s="245" t="s">
        <v>65</v>
      </c>
      <c r="F385" s="389" t="s">
        <v>208</v>
      </c>
      <c r="G385" s="147"/>
    </row>
    <row r="386" spans="2:7" ht="36">
      <c r="B386" s="187"/>
      <c r="C386" s="185" t="s">
        <v>29</v>
      </c>
      <c r="D386" s="390" t="s">
        <v>1778</v>
      </c>
      <c r="E386" s="245" t="s">
        <v>66</v>
      </c>
      <c r="F386" s="389" t="s">
        <v>199</v>
      </c>
      <c r="G386" s="147"/>
    </row>
    <row r="387" spans="2:7" ht="37.5">
      <c r="B387" s="187"/>
      <c r="C387" s="185" t="s">
        <v>30</v>
      </c>
      <c r="D387" s="390" t="s">
        <v>67</v>
      </c>
      <c r="E387" s="245" t="s">
        <v>1534</v>
      </c>
      <c r="F387" s="389" t="s">
        <v>208</v>
      </c>
      <c r="G387" s="147"/>
    </row>
    <row r="388" spans="2:7" ht="18.75">
      <c r="B388" s="187"/>
      <c r="C388" s="185" t="s">
        <v>31</v>
      </c>
      <c r="D388" s="390" t="s">
        <v>68</v>
      </c>
      <c r="E388" s="245" t="s">
        <v>66</v>
      </c>
      <c r="F388" s="389" t="s">
        <v>199</v>
      </c>
      <c r="G388" s="147"/>
    </row>
    <row r="389" spans="2:7" ht="54">
      <c r="B389" s="187"/>
      <c r="C389" s="329" t="s">
        <v>32</v>
      </c>
      <c r="D389" s="390" t="s">
        <v>69</v>
      </c>
      <c r="E389" s="245" t="s">
        <v>1534</v>
      </c>
      <c r="F389" s="389" t="s">
        <v>209</v>
      </c>
      <c r="G389" s="147"/>
    </row>
    <row r="390" spans="2:7" ht="36">
      <c r="B390" s="187"/>
      <c r="C390" s="185" t="s">
        <v>33</v>
      </c>
      <c r="D390" s="390" t="s">
        <v>70</v>
      </c>
      <c r="E390" s="245" t="s">
        <v>1534</v>
      </c>
      <c r="F390" s="389" t="s">
        <v>207</v>
      </c>
      <c r="G390" s="147"/>
    </row>
    <row r="391" spans="2:7" ht="18.75">
      <c r="B391" s="187"/>
      <c r="C391" s="185" t="s">
        <v>34</v>
      </c>
      <c r="D391" s="390" t="s">
        <v>1705</v>
      </c>
      <c r="E391" s="245" t="s">
        <v>71</v>
      </c>
      <c r="F391" s="389" t="s">
        <v>199</v>
      </c>
      <c r="G391" s="147"/>
    </row>
    <row r="392" spans="2:7" ht="36">
      <c r="B392" s="187"/>
      <c r="C392" s="185" t="s">
        <v>1553</v>
      </c>
      <c r="D392" s="390" t="s">
        <v>1705</v>
      </c>
      <c r="E392" s="245" t="s">
        <v>71</v>
      </c>
      <c r="F392" s="389" t="s">
        <v>207</v>
      </c>
      <c r="G392" s="147"/>
    </row>
    <row r="393" spans="2:7" ht="48" customHeight="1">
      <c r="B393" s="187" t="s">
        <v>1324</v>
      </c>
      <c r="C393" s="244" t="s">
        <v>72</v>
      </c>
      <c r="D393" s="390" t="s">
        <v>1536</v>
      </c>
      <c r="E393" s="707" t="s">
        <v>73</v>
      </c>
      <c r="F393" s="389"/>
      <c r="G393" s="147"/>
    </row>
    <row r="394" spans="2:7" ht="18.75">
      <c r="B394" s="187"/>
      <c r="C394" s="263" t="s">
        <v>1555</v>
      </c>
      <c r="D394" s="390" t="s">
        <v>1605</v>
      </c>
      <c r="E394" s="708"/>
      <c r="F394" s="389" t="s">
        <v>203</v>
      </c>
      <c r="G394" s="147"/>
    </row>
    <row r="395" spans="2:7" ht="18.75">
      <c r="B395" s="187"/>
      <c r="C395" s="263" t="s">
        <v>470</v>
      </c>
      <c r="D395" s="390" t="s">
        <v>1890</v>
      </c>
      <c r="E395" s="709"/>
      <c r="F395" s="389" t="s">
        <v>203</v>
      </c>
      <c r="G395" s="147"/>
    </row>
    <row r="396" spans="2:7" ht="84" customHeight="1">
      <c r="B396" s="187" t="s">
        <v>1325</v>
      </c>
      <c r="C396" s="339" t="s">
        <v>74</v>
      </c>
      <c r="D396" s="336">
        <v>2008</v>
      </c>
      <c r="E396" s="248" t="s">
        <v>615</v>
      </c>
      <c r="F396" s="389" t="s">
        <v>210</v>
      </c>
      <c r="G396" s="147"/>
    </row>
    <row r="397" spans="2:7" ht="18.75" customHeight="1">
      <c r="B397" s="242" t="s">
        <v>125</v>
      </c>
      <c r="C397" s="185" t="s">
        <v>211</v>
      </c>
      <c r="D397" s="336">
        <v>2008</v>
      </c>
      <c r="E397" s="701" t="s">
        <v>1660</v>
      </c>
      <c r="F397" s="389" t="s">
        <v>210</v>
      </c>
      <c r="G397" s="147"/>
    </row>
    <row r="398" spans="2:7" ht="18.75">
      <c r="B398" s="242"/>
      <c r="C398" s="185" t="s">
        <v>75</v>
      </c>
      <c r="D398" s="390" t="s">
        <v>76</v>
      </c>
      <c r="E398" s="702"/>
      <c r="F398" s="389" t="s">
        <v>210</v>
      </c>
      <c r="G398" s="147"/>
    </row>
    <row r="399" spans="2:7" ht="18.75" customHeight="1">
      <c r="B399" s="242"/>
      <c r="C399" s="185" t="s">
        <v>77</v>
      </c>
      <c r="D399" s="390" t="s">
        <v>1890</v>
      </c>
      <c r="E399" s="702"/>
      <c r="F399" s="389" t="s">
        <v>210</v>
      </c>
      <c r="G399" s="147"/>
    </row>
    <row r="400" spans="2:7" ht="18.75">
      <c r="B400" s="242"/>
      <c r="C400" s="185" t="s">
        <v>78</v>
      </c>
      <c r="D400" s="390" t="s">
        <v>1706</v>
      </c>
      <c r="E400" s="703"/>
      <c r="F400" s="389" t="s">
        <v>210</v>
      </c>
      <c r="G400" s="147"/>
    </row>
    <row r="401" spans="2:7" ht="18.75">
      <c r="B401" s="242" t="s">
        <v>126</v>
      </c>
      <c r="C401" s="185" t="s">
        <v>212</v>
      </c>
      <c r="D401" s="336">
        <v>2008</v>
      </c>
      <c r="E401" s="701" t="s">
        <v>614</v>
      </c>
      <c r="F401" s="389" t="s">
        <v>210</v>
      </c>
      <c r="G401" s="147"/>
    </row>
    <row r="402" spans="2:7" ht="18.75">
      <c r="B402" s="242"/>
      <c r="C402" s="185" t="s">
        <v>79</v>
      </c>
      <c r="D402" s="336" t="s">
        <v>1814</v>
      </c>
      <c r="E402" s="702"/>
      <c r="F402" s="389" t="s">
        <v>210</v>
      </c>
      <c r="G402" s="147"/>
    </row>
    <row r="403" spans="2:7" ht="18.75">
      <c r="B403" s="242"/>
      <c r="C403" s="185" t="s">
        <v>1655</v>
      </c>
      <c r="D403" s="336" t="s">
        <v>321</v>
      </c>
      <c r="E403" s="702"/>
      <c r="F403" s="389" t="s">
        <v>210</v>
      </c>
      <c r="G403" s="147"/>
    </row>
    <row r="404" spans="2:7" ht="18.75">
      <c r="B404" s="242"/>
      <c r="C404" s="185" t="s">
        <v>1656</v>
      </c>
      <c r="D404" s="336" t="s">
        <v>1707</v>
      </c>
      <c r="E404" s="703"/>
      <c r="F404" s="389" t="s">
        <v>210</v>
      </c>
      <c r="G404" s="147"/>
    </row>
    <row r="405" spans="2:7" ht="36" customHeight="1">
      <c r="B405" s="242" t="s">
        <v>127</v>
      </c>
      <c r="C405" s="185" t="s">
        <v>1873</v>
      </c>
      <c r="D405" s="336">
        <v>2008</v>
      </c>
      <c r="E405" s="701" t="s">
        <v>1660</v>
      </c>
      <c r="F405" s="389" t="s">
        <v>210</v>
      </c>
      <c r="G405" s="147"/>
    </row>
    <row r="406" spans="2:7" ht="18.75">
      <c r="B406" s="187"/>
      <c r="C406" s="185" t="s">
        <v>1874</v>
      </c>
      <c r="D406" s="390" t="s">
        <v>1777</v>
      </c>
      <c r="E406" s="702"/>
      <c r="F406" s="389" t="s">
        <v>210</v>
      </c>
      <c r="G406" s="147"/>
    </row>
    <row r="407" spans="2:7" ht="18.75">
      <c r="B407" s="187"/>
      <c r="C407" s="185" t="s">
        <v>1657</v>
      </c>
      <c r="D407" s="390" t="s">
        <v>1814</v>
      </c>
      <c r="E407" s="702"/>
      <c r="F407" s="389" t="s">
        <v>210</v>
      </c>
      <c r="G407" s="147"/>
    </row>
    <row r="408" spans="2:7" ht="18.75">
      <c r="B408" s="187"/>
      <c r="C408" s="185" t="s">
        <v>1658</v>
      </c>
      <c r="D408" s="390" t="s">
        <v>1659</v>
      </c>
      <c r="E408" s="703"/>
      <c r="F408" s="389" t="s">
        <v>210</v>
      </c>
      <c r="G408" s="147"/>
    </row>
    <row r="409" spans="2:7" ht="46.5" customHeight="1">
      <c r="B409" s="187" t="s">
        <v>1326</v>
      </c>
      <c r="C409" s="244" t="s">
        <v>499</v>
      </c>
      <c r="D409" s="336">
        <v>2008</v>
      </c>
      <c r="E409" s="733" t="s">
        <v>1660</v>
      </c>
      <c r="F409" s="389" t="s">
        <v>210</v>
      </c>
      <c r="G409" s="147"/>
    </row>
    <row r="410" spans="2:7" ht="33" customHeight="1">
      <c r="B410" s="187" t="s">
        <v>129</v>
      </c>
      <c r="C410" s="338" t="s">
        <v>130</v>
      </c>
      <c r="D410" s="336">
        <v>2008</v>
      </c>
      <c r="E410" s="734"/>
      <c r="F410" s="389" t="s">
        <v>210</v>
      </c>
      <c r="G410" s="147"/>
    </row>
    <row r="411" spans="2:7" ht="35.25" customHeight="1">
      <c r="B411" s="187"/>
      <c r="C411" s="263" t="s">
        <v>131</v>
      </c>
      <c r="D411" s="391" t="s">
        <v>1661</v>
      </c>
      <c r="E411" s="734"/>
      <c r="F411" s="389" t="s">
        <v>210</v>
      </c>
      <c r="G411" s="147"/>
    </row>
    <row r="412" spans="2:7" ht="29.25" customHeight="1">
      <c r="B412" s="187"/>
      <c r="C412" s="263" t="s">
        <v>128</v>
      </c>
      <c r="D412" s="391" t="s">
        <v>1662</v>
      </c>
      <c r="E412" s="734"/>
      <c r="F412" s="389" t="s">
        <v>210</v>
      </c>
      <c r="G412" s="147"/>
    </row>
    <row r="413" spans="2:7" ht="36">
      <c r="B413" s="187"/>
      <c r="C413" s="263" t="s">
        <v>545</v>
      </c>
      <c r="D413" s="391" t="s">
        <v>1562</v>
      </c>
      <c r="E413" s="735"/>
      <c r="F413" s="389" t="s">
        <v>210</v>
      </c>
      <c r="G413" s="147"/>
    </row>
    <row r="414" spans="2:7" ht="69.75" customHeight="1">
      <c r="B414" s="187" t="s">
        <v>1327</v>
      </c>
      <c r="C414" s="328" t="s">
        <v>1819</v>
      </c>
      <c r="D414" s="336">
        <v>2008</v>
      </c>
      <c r="E414" s="733" t="s">
        <v>84</v>
      </c>
      <c r="F414" s="389"/>
      <c r="G414" s="147"/>
    </row>
    <row r="415" spans="2:7" ht="18.75">
      <c r="B415" s="187"/>
      <c r="C415" s="185" t="s">
        <v>888</v>
      </c>
      <c r="D415" s="390" t="s">
        <v>1814</v>
      </c>
      <c r="E415" s="734"/>
      <c r="F415" s="389" t="s">
        <v>210</v>
      </c>
      <c r="G415" s="147"/>
    </row>
    <row r="416" spans="2:7" ht="18.75">
      <c r="B416" s="187"/>
      <c r="C416" s="185" t="s">
        <v>1820</v>
      </c>
      <c r="D416" s="390" t="s">
        <v>500</v>
      </c>
      <c r="E416" s="734"/>
      <c r="F416" s="389" t="s">
        <v>210</v>
      </c>
      <c r="G416" s="147"/>
    </row>
    <row r="417" spans="2:7" ht="18.75">
      <c r="B417" s="187"/>
      <c r="C417" s="185" t="s">
        <v>1821</v>
      </c>
      <c r="D417" s="390" t="s">
        <v>501</v>
      </c>
      <c r="E417" s="734"/>
      <c r="F417" s="389" t="s">
        <v>210</v>
      </c>
      <c r="G417" s="147"/>
    </row>
    <row r="418" spans="2:7" ht="18.75">
      <c r="B418" s="187"/>
      <c r="C418" s="185" t="s">
        <v>1822</v>
      </c>
      <c r="D418" s="390" t="s">
        <v>502</v>
      </c>
      <c r="E418" s="734"/>
      <c r="F418" s="389" t="s">
        <v>210</v>
      </c>
      <c r="G418" s="147"/>
    </row>
    <row r="419" spans="2:7" ht="18.75">
      <c r="B419" s="187"/>
      <c r="C419" s="185" t="s">
        <v>1823</v>
      </c>
      <c r="D419" s="390" t="s">
        <v>503</v>
      </c>
      <c r="E419" s="734"/>
      <c r="F419" s="389" t="s">
        <v>210</v>
      </c>
      <c r="G419" s="147"/>
    </row>
    <row r="420" spans="2:7" ht="18.75">
      <c r="B420" s="187"/>
      <c r="C420" s="185" t="s">
        <v>1824</v>
      </c>
      <c r="D420" s="390" t="s">
        <v>504</v>
      </c>
      <c r="E420" s="734"/>
      <c r="F420" s="389" t="s">
        <v>210</v>
      </c>
      <c r="G420" s="147"/>
    </row>
    <row r="421" spans="2:7" ht="18.75">
      <c r="B421" s="187"/>
      <c r="C421" s="185" t="s">
        <v>889</v>
      </c>
      <c r="D421" s="332" t="s">
        <v>505</v>
      </c>
      <c r="E421" s="735"/>
      <c r="F421" s="389" t="s">
        <v>210</v>
      </c>
      <c r="G421" s="147"/>
    </row>
    <row r="422" spans="2:7" ht="60.75" customHeight="1">
      <c r="B422" s="187" t="s">
        <v>1328</v>
      </c>
      <c r="C422" s="328" t="s">
        <v>588</v>
      </c>
      <c r="D422" s="245" t="s">
        <v>1536</v>
      </c>
      <c r="E422" s="704" t="s">
        <v>1825</v>
      </c>
      <c r="F422" s="389" t="s">
        <v>203</v>
      </c>
      <c r="G422" s="147"/>
    </row>
    <row r="423" spans="2:7" ht="36">
      <c r="B423" s="187"/>
      <c r="C423" s="263" t="s">
        <v>1133</v>
      </c>
      <c r="D423" s="389" t="s">
        <v>589</v>
      </c>
      <c r="E423" s="705"/>
      <c r="F423" s="389" t="s">
        <v>203</v>
      </c>
      <c r="G423" s="147"/>
    </row>
    <row r="424" spans="2:7" ht="18.75">
      <c r="B424" s="187"/>
      <c r="C424" s="263" t="s">
        <v>1826</v>
      </c>
      <c r="D424" s="389" t="s">
        <v>590</v>
      </c>
      <c r="E424" s="705"/>
      <c r="F424" s="389" t="s">
        <v>203</v>
      </c>
      <c r="G424" s="147"/>
    </row>
    <row r="425" spans="2:7" ht="18.75">
      <c r="B425" s="187"/>
      <c r="C425" s="263" t="s">
        <v>1827</v>
      </c>
      <c r="D425" s="389" t="s">
        <v>591</v>
      </c>
      <c r="E425" s="705"/>
      <c r="F425" s="389" t="s">
        <v>203</v>
      </c>
      <c r="G425" s="147"/>
    </row>
    <row r="426" spans="2:7" ht="18.75">
      <c r="B426" s="187"/>
      <c r="C426" s="263" t="s">
        <v>1828</v>
      </c>
      <c r="D426" s="389" t="s">
        <v>592</v>
      </c>
      <c r="E426" s="705"/>
      <c r="F426" s="389" t="s">
        <v>203</v>
      </c>
      <c r="G426" s="147"/>
    </row>
    <row r="427" spans="2:7" ht="18.75">
      <c r="B427" s="187"/>
      <c r="C427" s="263" t="s">
        <v>834</v>
      </c>
      <c r="D427" s="389" t="s">
        <v>593</v>
      </c>
      <c r="E427" s="705"/>
      <c r="F427" s="389" t="s">
        <v>203</v>
      </c>
      <c r="G427" s="147"/>
    </row>
    <row r="428" spans="2:7" ht="37.5">
      <c r="B428" s="187"/>
      <c r="C428" s="265" t="s">
        <v>1829</v>
      </c>
      <c r="D428" s="387" t="s">
        <v>594</v>
      </c>
      <c r="E428" s="705"/>
      <c r="F428" s="389" t="s">
        <v>203</v>
      </c>
      <c r="G428" s="147"/>
    </row>
    <row r="429" spans="2:7" ht="18.75">
      <c r="B429" s="187"/>
      <c r="C429" s="265" t="s">
        <v>1830</v>
      </c>
      <c r="D429" s="387" t="s">
        <v>595</v>
      </c>
      <c r="E429" s="705"/>
      <c r="F429" s="389" t="s">
        <v>203</v>
      </c>
      <c r="G429" s="147"/>
    </row>
    <row r="430" spans="2:7" ht="18.75">
      <c r="B430" s="187"/>
      <c r="C430" s="265" t="s">
        <v>596</v>
      </c>
      <c r="D430" s="387" t="s">
        <v>597</v>
      </c>
      <c r="E430" s="705"/>
      <c r="F430" s="389" t="s">
        <v>203</v>
      </c>
      <c r="G430" s="147"/>
    </row>
    <row r="431" spans="2:7" ht="18.75">
      <c r="B431" s="187"/>
      <c r="C431" s="265" t="s">
        <v>598</v>
      </c>
      <c r="D431" s="444"/>
      <c r="E431" s="705"/>
      <c r="F431" s="389" t="s">
        <v>203</v>
      </c>
      <c r="G431" s="147"/>
    </row>
    <row r="432" spans="2:7" ht="18.75">
      <c r="B432" s="187"/>
      <c r="C432" s="265" t="s">
        <v>607</v>
      </c>
      <c r="D432" s="387" t="s">
        <v>608</v>
      </c>
      <c r="E432" s="705"/>
      <c r="F432" s="389" t="s">
        <v>203</v>
      </c>
      <c r="G432" s="147"/>
    </row>
    <row r="433" spans="2:7" ht="18.75">
      <c r="B433" s="455"/>
      <c r="C433" s="340" t="s">
        <v>599</v>
      </c>
      <c r="D433" s="389" t="s">
        <v>600</v>
      </c>
      <c r="E433" s="705"/>
      <c r="F433" s="389" t="s">
        <v>203</v>
      </c>
      <c r="G433" s="147"/>
    </row>
    <row r="434" spans="2:7" ht="18.75">
      <c r="B434" s="187"/>
      <c r="C434" s="237" t="s">
        <v>601</v>
      </c>
      <c r="D434" s="389" t="s">
        <v>602</v>
      </c>
      <c r="E434" s="705"/>
      <c r="F434" s="389" t="s">
        <v>203</v>
      </c>
      <c r="G434" s="147"/>
    </row>
    <row r="435" spans="2:7" ht="18.75">
      <c r="B435" s="187"/>
      <c r="C435" s="268" t="s">
        <v>603</v>
      </c>
      <c r="D435" s="387" t="s">
        <v>604</v>
      </c>
      <c r="E435" s="705"/>
      <c r="F435" s="389" t="s">
        <v>203</v>
      </c>
      <c r="G435" s="147"/>
    </row>
    <row r="436" spans="2:7" ht="18.75">
      <c r="B436" s="187"/>
      <c r="C436" s="269" t="s">
        <v>605</v>
      </c>
      <c r="D436" s="387" t="s">
        <v>606</v>
      </c>
      <c r="E436" s="705"/>
      <c r="F436" s="389" t="s">
        <v>203</v>
      </c>
      <c r="G436" s="147"/>
    </row>
    <row r="437" spans="2:7" ht="30" customHeight="1">
      <c r="B437" s="187"/>
      <c r="C437" s="269" t="s">
        <v>1831</v>
      </c>
      <c r="D437" s="387" t="s">
        <v>609</v>
      </c>
      <c r="E437" s="705"/>
      <c r="F437" s="389" t="s">
        <v>203</v>
      </c>
      <c r="G437" s="147"/>
    </row>
    <row r="438" spans="2:7" ht="46.5" customHeight="1">
      <c r="B438" s="187"/>
      <c r="C438" s="269" t="s">
        <v>83</v>
      </c>
      <c r="D438" s="387" t="s">
        <v>1844</v>
      </c>
      <c r="E438" s="706"/>
      <c r="F438" s="389" t="s">
        <v>203</v>
      </c>
      <c r="G438" s="147"/>
    </row>
    <row r="439" spans="2:7" ht="37.5">
      <c r="B439" s="187" t="s">
        <v>1329</v>
      </c>
      <c r="C439" s="225" t="s">
        <v>890</v>
      </c>
      <c r="D439" s="387" t="s">
        <v>1536</v>
      </c>
      <c r="E439" s="645" t="s">
        <v>1167</v>
      </c>
      <c r="F439" s="389"/>
      <c r="G439" s="147"/>
    </row>
    <row r="440" spans="2:7" ht="36">
      <c r="B440" s="187" t="s">
        <v>1563</v>
      </c>
      <c r="C440" s="267" t="s">
        <v>1251</v>
      </c>
      <c r="D440" s="327" t="s">
        <v>626</v>
      </c>
      <c r="E440" s="729"/>
      <c r="F440" s="389" t="s">
        <v>199</v>
      </c>
      <c r="G440" s="147"/>
    </row>
    <row r="441" spans="2:7" ht="36">
      <c r="B441" s="187" t="s">
        <v>1564</v>
      </c>
      <c r="C441" s="185" t="s">
        <v>610</v>
      </c>
      <c r="D441" s="332"/>
      <c r="E441" s="729"/>
      <c r="F441" s="389" t="s">
        <v>199</v>
      </c>
      <c r="G441" s="147"/>
    </row>
    <row r="442" spans="2:7" ht="18.75">
      <c r="B442" s="187"/>
      <c r="C442" s="267" t="s">
        <v>1832</v>
      </c>
      <c r="D442" s="327" t="s">
        <v>1813</v>
      </c>
      <c r="E442" s="729"/>
      <c r="F442" s="389" t="s">
        <v>199</v>
      </c>
      <c r="G442" s="147"/>
    </row>
    <row r="443" spans="2:7" ht="18.75">
      <c r="B443" s="187"/>
      <c r="C443" s="267" t="s">
        <v>1833</v>
      </c>
      <c r="D443" s="327" t="s">
        <v>1814</v>
      </c>
      <c r="E443" s="729"/>
      <c r="F443" s="389" t="s">
        <v>199</v>
      </c>
      <c r="G443" s="147"/>
    </row>
    <row r="444" spans="2:7" ht="27" customHeight="1">
      <c r="B444" s="187"/>
      <c r="C444" s="185" t="s">
        <v>1834</v>
      </c>
      <c r="D444" s="387" t="s">
        <v>1814</v>
      </c>
      <c r="E444" s="729"/>
      <c r="F444" s="389" t="s">
        <v>199</v>
      </c>
      <c r="G444" s="147"/>
    </row>
    <row r="445" spans="2:7" ht="18.75">
      <c r="B445" s="187"/>
      <c r="C445" s="266" t="s">
        <v>1835</v>
      </c>
      <c r="D445" s="327" t="s">
        <v>1605</v>
      </c>
      <c r="E445" s="646"/>
      <c r="F445" s="389" t="s">
        <v>199</v>
      </c>
      <c r="G445" s="147"/>
    </row>
    <row r="446" spans="2:7" ht="39.75" customHeight="1">
      <c r="B446" s="187" t="s">
        <v>1330</v>
      </c>
      <c r="C446" s="228" t="s">
        <v>140</v>
      </c>
      <c r="D446" s="392" t="s">
        <v>1565</v>
      </c>
      <c r="E446" s="730" t="s">
        <v>1836</v>
      </c>
      <c r="F446" s="389"/>
      <c r="G446" s="147"/>
    </row>
    <row r="447" spans="2:7" ht="18.75">
      <c r="B447" s="187" t="s">
        <v>141</v>
      </c>
      <c r="C447" s="331" t="s">
        <v>611</v>
      </c>
      <c r="D447" s="393"/>
      <c r="E447" s="731"/>
      <c r="F447" s="389" t="s">
        <v>202</v>
      </c>
      <c r="G447" s="147"/>
    </row>
    <row r="448" spans="2:7" ht="18.75">
      <c r="B448" s="187"/>
      <c r="C448" s="331" t="s">
        <v>1837</v>
      </c>
      <c r="D448" s="393" t="s">
        <v>1812</v>
      </c>
      <c r="E448" s="731"/>
      <c r="F448" s="389" t="s">
        <v>202</v>
      </c>
      <c r="G448" s="147"/>
    </row>
    <row r="449" spans="2:7" ht="18.75">
      <c r="B449" s="187"/>
      <c r="C449" s="331" t="s">
        <v>1835</v>
      </c>
      <c r="D449" s="393" t="s">
        <v>1605</v>
      </c>
      <c r="E449" s="731"/>
      <c r="F449" s="389" t="s">
        <v>202</v>
      </c>
      <c r="G449" s="147"/>
    </row>
    <row r="450" spans="2:7" ht="25.5" customHeight="1">
      <c r="B450" s="187"/>
      <c r="C450" s="331" t="s">
        <v>1838</v>
      </c>
      <c r="D450" s="393" t="s">
        <v>1605</v>
      </c>
      <c r="E450" s="731"/>
      <c r="F450" s="389" t="s">
        <v>202</v>
      </c>
      <c r="G450" s="147"/>
    </row>
    <row r="451" spans="2:7" ht="18.75">
      <c r="B451" s="187"/>
      <c r="C451" s="331" t="s">
        <v>1839</v>
      </c>
      <c r="D451" s="393" t="s">
        <v>321</v>
      </c>
      <c r="E451" s="731"/>
      <c r="F451" s="389" t="s">
        <v>202</v>
      </c>
      <c r="G451" s="147"/>
    </row>
    <row r="452" spans="2:7" ht="18.75">
      <c r="B452" s="187"/>
      <c r="C452" s="263" t="s">
        <v>607</v>
      </c>
      <c r="D452" s="245" t="s">
        <v>1840</v>
      </c>
      <c r="E452" s="731"/>
      <c r="F452" s="389" t="s">
        <v>202</v>
      </c>
      <c r="G452" s="147"/>
    </row>
    <row r="453" spans="2:7" ht="18.75">
      <c r="B453" s="187"/>
      <c r="C453" s="267" t="s">
        <v>1841</v>
      </c>
      <c r="D453" s="327" t="s">
        <v>1890</v>
      </c>
      <c r="E453" s="731"/>
      <c r="F453" s="389" t="s">
        <v>202</v>
      </c>
      <c r="G453" s="147"/>
    </row>
    <row r="454" spans="2:7" ht="18.75">
      <c r="B454" s="187"/>
      <c r="C454" s="271" t="s">
        <v>1842</v>
      </c>
      <c r="D454" s="327" t="s">
        <v>1707</v>
      </c>
      <c r="E454" s="731"/>
      <c r="F454" s="389" t="s">
        <v>202</v>
      </c>
      <c r="G454" s="147"/>
    </row>
    <row r="455" spans="2:7" ht="18.75">
      <c r="B455" s="187"/>
      <c r="C455" s="266" t="s">
        <v>1843</v>
      </c>
      <c r="D455" s="327" t="s">
        <v>1687</v>
      </c>
      <c r="E455" s="731"/>
      <c r="F455" s="389" t="s">
        <v>202</v>
      </c>
      <c r="G455" s="147"/>
    </row>
    <row r="456" spans="2:7" ht="36">
      <c r="B456" s="187" t="s">
        <v>142</v>
      </c>
      <c r="C456" s="185" t="s">
        <v>612</v>
      </c>
      <c r="D456" s="387" t="s">
        <v>70</v>
      </c>
      <c r="E456" s="732"/>
      <c r="F456" s="389" t="s">
        <v>202</v>
      </c>
      <c r="G456" s="147"/>
    </row>
    <row r="457" spans="2:7" ht="75.75" customHeight="1">
      <c r="B457" s="187" t="s">
        <v>1331</v>
      </c>
      <c r="C457" s="333" t="s">
        <v>1145</v>
      </c>
      <c r="D457" s="334" t="s">
        <v>1536</v>
      </c>
      <c r="E457" s="707" t="s">
        <v>1535</v>
      </c>
      <c r="F457" s="389"/>
      <c r="G457" s="147"/>
    </row>
    <row r="458" spans="2:7" ht="41.25" customHeight="1">
      <c r="B458" s="187"/>
      <c r="C458" s="269" t="s">
        <v>1845</v>
      </c>
      <c r="D458" s="387" t="s">
        <v>1846</v>
      </c>
      <c r="E458" s="708"/>
      <c r="F458" s="389" t="s">
        <v>203</v>
      </c>
      <c r="G458" s="147"/>
    </row>
    <row r="459" spans="2:7" ht="41.25" customHeight="1">
      <c r="B459" s="187"/>
      <c r="C459" s="263" t="s">
        <v>1847</v>
      </c>
      <c r="D459" s="387" t="s">
        <v>1846</v>
      </c>
      <c r="E459" s="708"/>
      <c r="F459" s="389" t="s">
        <v>203</v>
      </c>
      <c r="G459" s="147"/>
    </row>
    <row r="460" spans="2:7" ht="38.25" customHeight="1">
      <c r="B460" s="187"/>
      <c r="C460" s="263" t="s">
        <v>1206</v>
      </c>
      <c r="D460" s="387" t="s">
        <v>1846</v>
      </c>
      <c r="E460" s="708"/>
      <c r="F460" s="389" t="s">
        <v>203</v>
      </c>
      <c r="G460" s="147"/>
    </row>
    <row r="461" spans="2:7" ht="36.75" customHeight="1">
      <c r="B461" s="187"/>
      <c r="C461" s="268" t="s">
        <v>1207</v>
      </c>
      <c r="D461" s="387" t="s">
        <v>1846</v>
      </c>
      <c r="E461" s="708"/>
      <c r="F461" s="389" t="s">
        <v>203</v>
      </c>
      <c r="G461" s="147"/>
    </row>
    <row r="462" spans="2:7" ht="44.25" customHeight="1">
      <c r="B462" s="187"/>
      <c r="C462" s="268" t="s">
        <v>1383</v>
      </c>
      <c r="D462" s="387" t="s">
        <v>1846</v>
      </c>
      <c r="E462" s="709"/>
      <c r="F462" s="389" t="s">
        <v>203</v>
      </c>
      <c r="G462" s="147"/>
    </row>
    <row r="463" spans="2:7" ht="35.25" customHeight="1">
      <c r="B463" s="187" t="s">
        <v>1332</v>
      </c>
      <c r="C463" s="287" t="s">
        <v>1384</v>
      </c>
      <c r="D463" s="288" t="s">
        <v>1536</v>
      </c>
      <c r="E463" s="707" t="s">
        <v>1535</v>
      </c>
      <c r="F463" s="389" t="s">
        <v>613</v>
      </c>
      <c r="G463" s="147"/>
    </row>
    <row r="464" spans="2:7" ht="18.75">
      <c r="B464" s="187"/>
      <c r="C464" s="268" t="s">
        <v>1385</v>
      </c>
      <c r="D464" s="387" t="s">
        <v>1386</v>
      </c>
      <c r="E464" s="708"/>
      <c r="F464" s="389" t="s">
        <v>613</v>
      </c>
      <c r="G464" s="147"/>
    </row>
    <row r="465" spans="2:7" ht="18.75">
      <c r="B465" s="187"/>
      <c r="C465" s="269" t="s">
        <v>1387</v>
      </c>
      <c r="D465" s="387" t="s">
        <v>1083</v>
      </c>
      <c r="E465" s="708"/>
      <c r="F465" s="389" t="s">
        <v>613</v>
      </c>
      <c r="G465" s="147"/>
    </row>
    <row r="466" spans="2:7" ht="18.75">
      <c r="B466" s="187"/>
      <c r="C466" s="268" t="s">
        <v>1388</v>
      </c>
      <c r="D466" s="327" t="s">
        <v>1083</v>
      </c>
      <c r="E466" s="708"/>
      <c r="F466" s="389" t="s">
        <v>613</v>
      </c>
      <c r="G466" s="147"/>
    </row>
    <row r="467" spans="2:7" ht="18.75">
      <c r="B467" s="187"/>
      <c r="C467" s="268" t="s">
        <v>1389</v>
      </c>
      <c r="D467" s="327" t="s">
        <v>1083</v>
      </c>
      <c r="E467" s="709"/>
      <c r="F467" s="389" t="s">
        <v>613</v>
      </c>
      <c r="G467" s="147"/>
    </row>
    <row r="468" spans="2:7" ht="37.5">
      <c r="B468" s="187" t="s">
        <v>1333</v>
      </c>
      <c r="C468" s="339" t="s">
        <v>39</v>
      </c>
      <c r="D468" s="247" t="s">
        <v>40</v>
      </c>
      <c r="E468" s="704" t="s">
        <v>1538</v>
      </c>
      <c r="F468" s="389"/>
      <c r="G468" s="147"/>
    </row>
    <row r="469" spans="2:7" ht="18.75">
      <c r="B469" s="187" t="s">
        <v>1134</v>
      </c>
      <c r="C469" s="263" t="s">
        <v>41</v>
      </c>
      <c r="D469" s="389" t="s">
        <v>42</v>
      </c>
      <c r="E469" s="705"/>
      <c r="F469" s="389" t="s">
        <v>1568</v>
      </c>
      <c r="G469" s="147"/>
    </row>
    <row r="470" spans="2:7" ht="36" customHeight="1">
      <c r="B470" s="187"/>
      <c r="C470" s="263" t="s">
        <v>43</v>
      </c>
      <c r="D470" s="389" t="s">
        <v>44</v>
      </c>
      <c r="E470" s="705"/>
      <c r="F470" s="389" t="s">
        <v>1568</v>
      </c>
      <c r="G470" s="147"/>
    </row>
    <row r="471" spans="2:7" ht="29.25" customHeight="1">
      <c r="B471" s="187"/>
      <c r="C471" s="263" t="s">
        <v>45</v>
      </c>
      <c r="D471" s="389" t="s">
        <v>46</v>
      </c>
      <c r="E471" s="705"/>
      <c r="F471" s="389" t="s">
        <v>1568</v>
      </c>
      <c r="G471" s="147"/>
    </row>
    <row r="472" spans="2:7" ht="36">
      <c r="B472" s="187"/>
      <c r="C472" s="263" t="s">
        <v>1858</v>
      </c>
      <c r="D472" s="389" t="s">
        <v>1811</v>
      </c>
      <c r="E472" s="705"/>
      <c r="F472" s="389" t="s">
        <v>1568</v>
      </c>
      <c r="G472" s="147"/>
    </row>
    <row r="473" spans="2:7" ht="18.75">
      <c r="B473" s="187"/>
      <c r="C473" s="263" t="s">
        <v>1859</v>
      </c>
      <c r="D473" s="389" t="s">
        <v>1811</v>
      </c>
      <c r="E473" s="705"/>
      <c r="F473" s="389" t="s">
        <v>1568</v>
      </c>
      <c r="G473" s="147"/>
    </row>
    <row r="474" spans="2:7" ht="37.5">
      <c r="B474" s="187"/>
      <c r="C474" s="263" t="s">
        <v>1860</v>
      </c>
      <c r="D474" s="389" t="s">
        <v>1499</v>
      </c>
      <c r="E474" s="705"/>
      <c r="F474" s="389" t="s">
        <v>1568</v>
      </c>
      <c r="G474" s="147"/>
    </row>
    <row r="475" spans="2:7" ht="18.75">
      <c r="B475" s="187"/>
      <c r="C475" s="263" t="s">
        <v>1861</v>
      </c>
      <c r="D475" s="389" t="s">
        <v>1862</v>
      </c>
      <c r="E475" s="705"/>
      <c r="F475" s="389" t="s">
        <v>1568</v>
      </c>
      <c r="G475" s="147"/>
    </row>
    <row r="476" spans="2:7" ht="46.5" customHeight="1">
      <c r="B476" s="187"/>
      <c r="C476" s="263" t="s">
        <v>1135</v>
      </c>
      <c r="D476" s="389" t="s">
        <v>1499</v>
      </c>
      <c r="E476" s="706"/>
      <c r="F476" s="389" t="s">
        <v>1568</v>
      </c>
      <c r="G476" s="147"/>
    </row>
    <row r="477" spans="2:7" ht="46.5" customHeight="1">
      <c r="B477" s="187" t="s">
        <v>1672</v>
      </c>
      <c r="C477" s="339" t="s">
        <v>1673</v>
      </c>
      <c r="D477" s="389">
        <v>2008</v>
      </c>
      <c r="E477" s="469" t="s">
        <v>1534</v>
      </c>
      <c r="F477" s="397" t="s">
        <v>1580</v>
      </c>
      <c r="G477" s="147"/>
    </row>
    <row r="478" spans="2:7" ht="46.5" customHeight="1">
      <c r="B478" s="187"/>
      <c r="C478" s="263" t="s">
        <v>1674</v>
      </c>
      <c r="D478" s="389" t="s">
        <v>198</v>
      </c>
      <c r="E478" s="469"/>
      <c r="F478" s="397" t="s">
        <v>1580</v>
      </c>
      <c r="G478" s="147"/>
    </row>
    <row r="479" spans="2:7" ht="46.5" customHeight="1">
      <c r="B479" s="187"/>
      <c r="C479" s="263" t="s">
        <v>1675</v>
      </c>
      <c r="D479" s="389" t="s">
        <v>1813</v>
      </c>
      <c r="E479" s="469"/>
      <c r="F479" s="397" t="s">
        <v>1580</v>
      </c>
      <c r="G479" s="147"/>
    </row>
    <row r="480" spans="2:7" ht="46.5" customHeight="1">
      <c r="B480" s="187"/>
      <c r="C480" s="263" t="s">
        <v>1676</v>
      </c>
      <c r="D480" s="389" t="s">
        <v>1777</v>
      </c>
      <c r="E480" s="469"/>
      <c r="F480" s="397" t="s">
        <v>1580</v>
      </c>
      <c r="G480" s="147"/>
    </row>
    <row r="481" spans="2:7" ht="46.5" customHeight="1">
      <c r="B481" s="187"/>
      <c r="C481" s="263" t="s">
        <v>1677</v>
      </c>
      <c r="D481" s="389" t="s">
        <v>197</v>
      </c>
      <c r="E481" s="469"/>
      <c r="F481" s="397" t="s">
        <v>1580</v>
      </c>
      <c r="G481" s="147"/>
    </row>
    <row r="482" spans="2:7" ht="18.75">
      <c r="B482" s="242"/>
      <c r="C482" s="314" t="s">
        <v>551</v>
      </c>
      <c r="D482" s="315"/>
      <c r="E482" s="315"/>
      <c r="F482" s="481"/>
      <c r="G482" s="147"/>
    </row>
    <row r="483" spans="2:7" ht="61.5" customHeight="1">
      <c r="B483" s="242" t="s">
        <v>1319</v>
      </c>
      <c r="C483" s="246" t="s">
        <v>1863</v>
      </c>
      <c r="D483" s="233" t="s">
        <v>1907</v>
      </c>
      <c r="E483" s="662" t="s">
        <v>1167</v>
      </c>
      <c r="F483" s="397"/>
      <c r="G483" s="147"/>
    </row>
    <row r="484" spans="2:7" ht="22.5" customHeight="1">
      <c r="B484" s="242"/>
      <c r="C484" s="186" t="s">
        <v>1748</v>
      </c>
      <c r="D484" s="327" t="s">
        <v>1813</v>
      </c>
      <c r="E484" s="663"/>
      <c r="F484" s="397" t="s">
        <v>1580</v>
      </c>
      <c r="G484" s="147"/>
    </row>
    <row r="485" spans="2:7" ht="22.5" customHeight="1">
      <c r="B485" s="242"/>
      <c r="C485" s="186" t="s">
        <v>1749</v>
      </c>
      <c r="D485" s="327" t="s">
        <v>1777</v>
      </c>
      <c r="E485" s="663"/>
      <c r="F485" s="397" t="s">
        <v>1580</v>
      </c>
      <c r="G485" s="147"/>
    </row>
    <row r="486" spans="2:7" ht="21" customHeight="1">
      <c r="B486" s="242"/>
      <c r="C486" s="186" t="s">
        <v>1750</v>
      </c>
      <c r="D486" s="327" t="s">
        <v>1778</v>
      </c>
      <c r="E486" s="663"/>
      <c r="F486" s="397" t="s">
        <v>1580</v>
      </c>
      <c r="G486" s="147"/>
    </row>
    <row r="487" spans="2:7" ht="24" customHeight="1">
      <c r="B487" s="242"/>
      <c r="C487" s="186" t="s">
        <v>1751</v>
      </c>
      <c r="D487" s="327" t="s">
        <v>1905</v>
      </c>
      <c r="E487" s="663"/>
      <c r="F487" s="397" t="s">
        <v>1580</v>
      </c>
      <c r="G487" s="147"/>
    </row>
    <row r="488" spans="2:7" ht="39.75" customHeight="1">
      <c r="B488" s="242"/>
      <c r="C488" s="186" t="s">
        <v>400</v>
      </c>
      <c r="D488" s="394" t="s">
        <v>197</v>
      </c>
      <c r="E488" s="664"/>
      <c r="F488" s="397" t="s">
        <v>1580</v>
      </c>
      <c r="G488" s="147"/>
    </row>
    <row r="489" spans="2:7" ht="48" customHeight="1">
      <c r="B489" s="456" t="s">
        <v>1320</v>
      </c>
      <c r="C489" s="235" t="s">
        <v>1341</v>
      </c>
      <c r="D489" s="229" t="s">
        <v>1342</v>
      </c>
      <c r="E489" s="251" t="s">
        <v>1535</v>
      </c>
      <c r="F489" s="395"/>
      <c r="G489" s="147"/>
    </row>
    <row r="490" spans="2:7" ht="18.75">
      <c r="B490" s="456"/>
      <c r="C490" s="277" t="s">
        <v>1864</v>
      </c>
      <c r="D490" s="324" t="s">
        <v>1626</v>
      </c>
      <c r="E490" s="395" t="s">
        <v>1535</v>
      </c>
      <c r="F490" s="395" t="s">
        <v>654</v>
      </c>
      <c r="G490" s="147"/>
    </row>
    <row r="491" spans="2:7" ht="19.5" customHeight="1">
      <c r="B491" s="242" t="s">
        <v>1321</v>
      </c>
      <c r="C491" s="234" t="s">
        <v>1781</v>
      </c>
      <c r="D491" s="233" t="s">
        <v>1536</v>
      </c>
      <c r="E491" s="251" t="s">
        <v>861</v>
      </c>
      <c r="F491" s="395"/>
      <c r="G491" s="147"/>
    </row>
    <row r="492" spans="2:7" ht="19.5" customHeight="1">
      <c r="B492" s="242" t="s">
        <v>886</v>
      </c>
      <c r="C492" s="470" t="s">
        <v>655</v>
      </c>
      <c r="D492" s="233" t="s">
        <v>1687</v>
      </c>
      <c r="E492" s="251" t="s">
        <v>1534</v>
      </c>
      <c r="F492" s="395" t="s">
        <v>654</v>
      </c>
      <c r="G492" s="147"/>
    </row>
    <row r="493" spans="2:7" ht="57" customHeight="1">
      <c r="B493" s="242" t="s">
        <v>1018</v>
      </c>
      <c r="C493" s="237" t="s">
        <v>1865</v>
      </c>
      <c r="D493" s="392">
        <v>2008</v>
      </c>
      <c r="E493" s="251" t="s">
        <v>1534</v>
      </c>
      <c r="F493" s="395" t="s">
        <v>654</v>
      </c>
      <c r="G493" s="147"/>
    </row>
    <row r="494" spans="2:7" ht="58.5" customHeight="1">
      <c r="B494" s="242"/>
      <c r="C494" s="237" t="s">
        <v>656</v>
      </c>
      <c r="D494" s="392" t="s">
        <v>657</v>
      </c>
      <c r="E494" s="251" t="s">
        <v>1534</v>
      </c>
      <c r="F494" s="395" t="s">
        <v>654</v>
      </c>
      <c r="G494" s="147"/>
    </row>
    <row r="495" spans="2:7" ht="19.5" customHeight="1">
      <c r="B495" s="242"/>
      <c r="C495" s="237" t="s">
        <v>658</v>
      </c>
      <c r="D495" s="392" t="s">
        <v>1605</v>
      </c>
      <c r="E495" s="251" t="s">
        <v>1534</v>
      </c>
      <c r="F495" s="395" t="s">
        <v>654</v>
      </c>
      <c r="G495" s="147"/>
    </row>
    <row r="496" spans="2:7" ht="19.5" customHeight="1">
      <c r="B496" s="242"/>
      <c r="C496" s="237" t="s">
        <v>1866</v>
      </c>
      <c r="D496" s="392" t="s">
        <v>1605</v>
      </c>
      <c r="E496" s="251" t="s">
        <v>1534</v>
      </c>
      <c r="F496" s="395" t="s">
        <v>654</v>
      </c>
      <c r="G496" s="147"/>
    </row>
    <row r="497" spans="2:7" ht="49.5" customHeight="1">
      <c r="B497" s="242" t="s">
        <v>1019</v>
      </c>
      <c r="C497" s="237" t="s">
        <v>1867</v>
      </c>
      <c r="D497" s="392" t="s">
        <v>659</v>
      </c>
      <c r="E497" s="251" t="s">
        <v>1534</v>
      </c>
      <c r="F497" s="395" t="s">
        <v>654</v>
      </c>
      <c r="G497" s="147"/>
    </row>
    <row r="498" spans="2:7" ht="58.5" customHeight="1">
      <c r="B498" s="242"/>
      <c r="C498" s="237" t="s">
        <v>660</v>
      </c>
      <c r="D498" s="392" t="s">
        <v>657</v>
      </c>
      <c r="E498" s="251" t="s">
        <v>1534</v>
      </c>
      <c r="F498" s="395" t="s">
        <v>654</v>
      </c>
      <c r="G498" s="147"/>
    </row>
    <row r="499" spans="2:7" ht="19.5" customHeight="1">
      <c r="B499" s="242" t="s">
        <v>1020</v>
      </c>
      <c r="C499" s="237" t="s">
        <v>1869</v>
      </c>
      <c r="D499" s="392">
        <v>2008</v>
      </c>
      <c r="E499" s="251" t="s">
        <v>1534</v>
      </c>
      <c r="F499" s="395" t="s">
        <v>654</v>
      </c>
      <c r="G499" s="147"/>
    </row>
    <row r="500" spans="2:7" ht="19.5" customHeight="1">
      <c r="B500" s="242"/>
      <c r="C500" s="237" t="s">
        <v>1870</v>
      </c>
      <c r="D500" s="392" t="s">
        <v>1890</v>
      </c>
      <c r="E500" s="251" t="s">
        <v>1534</v>
      </c>
      <c r="F500" s="395"/>
      <c r="G500" s="147"/>
    </row>
    <row r="501" spans="2:7" ht="75" customHeight="1">
      <c r="B501" s="242"/>
      <c r="C501" s="237" t="s">
        <v>1868</v>
      </c>
      <c r="D501" s="392" t="s">
        <v>657</v>
      </c>
      <c r="E501" s="251" t="s">
        <v>1534</v>
      </c>
      <c r="F501" s="395"/>
      <c r="G501" s="147"/>
    </row>
    <row r="502" spans="2:7" ht="19.5" customHeight="1">
      <c r="B502" s="242" t="s">
        <v>1021</v>
      </c>
      <c r="C502" s="237" t="s">
        <v>1871</v>
      </c>
      <c r="D502" s="392">
        <v>2008</v>
      </c>
      <c r="E502" s="251" t="s">
        <v>1534</v>
      </c>
      <c r="F502" s="395" t="s">
        <v>654</v>
      </c>
      <c r="G502" s="147"/>
    </row>
    <row r="503" spans="2:7" ht="19.5" customHeight="1">
      <c r="B503" s="242"/>
      <c r="C503" s="237" t="s">
        <v>1872</v>
      </c>
      <c r="D503" s="392" t="s">
        <v>1890</v>
      </c>
      <c r="E503" s="251" t="s">
        <v>1534</v>
      </c>
      <c r="F503" s="395" t="s">
        <v>654</v>
      </c>
      <c r="G503" s="147"/>
    </row>
    <row r="504" spans="2:7" ht="19.5" customHeight="1">
      <c r="B504" s="242"/>
      <c r="C504" s="237" t="s">
        <v>1008</v>
      </c>
      <c r="D504" s="392" t="s">
        <v>1890</v>
      </c>
      <c r="E504" s="251" t="s">
        <v>1534</v>
      </c>
      <c r="F504" s="395" t="s">
        <v>654</v>
      </c>
      <c r="G504" s="147"/>
    </row>
    <row r="505" spans="2:7" ht="52.5" customHeight="1">
      <c r="B505" s="242"/>
      <c r="C505" s="237" t="s">
        <v>1009</v>
      </c>
      <c r="D505" s="392" t="s">
        <v>1499</v>
      </c>
      <c r="E505" s="251" t="s">
        <v>1534</v>
      </c>
      <c r="F505" s="395" t="s">
        <v>654</v>
      </c>
      <c r="G505" s="147"/>
    </row>
    <row r="506" spans="2:7" ht="19.5" customHeight="1">
      <c r="B506" s="242" t="s">
        <v>1022</v>
      </c>
      <c r="C506" s="237" t="s">
        <v>1010</v>
      </c>
      <c r="D506" s="392">
        <v>2008</v>
      </c>
      <c r="E506" s="251" t="s">
        <v>1534</v>
      </c>
      <c r="F506" s="395" t="s">
        <v>654</v>
      </c>
      <c r="G506" s="147"/>
    </row>
    <row r="507" spans="2:7" ht="19.5" customHeight="1">
      <c r="B507" s="242"/>
      <c r="C507" s="237" t="s">
        <v>1011</v>
      </c>
      <c r="D507" s="392" t="s">
        <v>1705</v>
      </c>
      <c r="E507" s="251" t="s">
        <v>1534</v>
      </c>
      <c r="F507" s="395" t="s">
        <v>654</v>
      </c>
      <c r="G507" s="147"/>
    </row>
    <row r="508" spans="2:7" ht="19.5" customHeight="1">
      <c r="B508" s="242"/>
      <c r="C508" s="237" t="s">
        <v>386</v>
      </c>
      <c r="D508" s="392" t="s">
        <v>1706</v>
      </c>
      <c r="E508" s="251" t="s">
        <v>1534</v>
      </c>
      <c r="F508" s="395" t="s">
        <v>654</v>
      </c>
      <c r="G508" s="147"/>
    </row>
    <row r="509" spans="2:7" ht="19.5" customHeight="1">
      <c r="B509" s="242"/>
      <c r="C509" s="237" t="s">
        <v>1012</v>
      </c>
      <c r="D509" s="392" t="s">
        <v>1706</v>
      </c>
      <c r="E509" s="251" t="s">
        <v>1534</v>
      </c>
      <c r="F509" s="395" t="s">
        <v>654</v>
      </c>
      <c r="G509" s="147"/>
    </row>
    <row r="510" spans="2:7" ht="19.5" customHeight="1">
      <c r="B510" s="242"/>
      <c r="C510" s="237" t="s">
        <v>1013</v>
      </c>
      <c r="D510" s="392" t="s">
        <v>1707</v>
      </c>
      <c r="E510" s="251" t="s">
        <v>1534</v>
      </c>
      <c r="F510" s="395" t="s">
        <v>662</v>
      </c>
      <c r="G510" s="147"/>
    </row>
    <row r="511" spans="2:7" ht="40.5" customHeight="1">
      <c r="B511" s="242" t="s">
        <v>1023</v>
      </c>
      <c r="C511" s="237" t="s">
        <v>1913</v>
      </c>
      <c r="D511" s="392" t="s">
        <v>663</v>
      </c>
      <c r="E511" s="251" t="s">
        <v>1534</v>
      </c>
      <c r="F511" s="395" t="s">
        <v>654</v>
      </c>
      <c r="G511" s="147"/>
    </row>
    <row r="512" spans="2:7" ht="19.5" customHeight="1">
      <c r="B512" s="242" t="s">
        <v>1024</v>
      </c>
      <c r="C512" s="237" t="s">
        <v>262</v>
      </c>
      <c r="D512" s="392" t="s">
        <v>1536</v>
      </c>
      <c r="E512" s="251" t="s">
        <v>1534</v>
      </c>
      <c r="F512" s="395"/>
      <c r="G512" s="147"/>
    </row>
    <row r="513" spans="2:7" ht="19.5" customHeight="1">
      <c r="B513" s="242"/>
      <c r="C513" s="186" t="s">
        <v>401</v>
      </c>
      <c r="D513" s="327" t="s">
        <v>1813</v>
      </c>
      <c r="E513" s="251" t="s">
        <v>1534</v>
      </c>
      <c r="F513" s="395" t="s">
        <v>1580</v>
      </c>
      <c r="G513" s="147"/>
    </row>
    <row r="514" spans="2:7" ht="19.5" customHeight="1">
      <c r="B514" s="242"/>
      <c r="C514" s="186" t="s">
        <v>402</v>
      </c>
      <c r="D514" s="327" t="s">
        <v>1777</v>
      </c>
      <c r="E514" s="251" t="s">
        <v>1534</v>
      </c>
      <c r="F514" s="395" t="s">
        <v>1580</v>
      </c>
      <c r="G514" s="147"/>
    </row>
    <row r="515" spans="2:7" ht="19.5" customHeight="1">
      <c r="B515" s="242"/>
      <c r="C515" s="186" t="s">
        <v>403</v>
      </c>
      <c r="D515" s="327" t="s">
        <v>1778</v>
      </c>
      <c r="E515" s="251" t="s">
        <v>1534</v>
      </c>
      <c r="F515" s="395" t="s">
        <v>1580</v>
      </c>
      <c r="G515" s="147"/>
    </row>
    <row r="516" spans="2:7" ht="19.5" customHeight="1">
      <c r="B516" s="242"/>
      <c r="C516" s="186" t="s">
        <v>1138</v>
      </c>
      <c r="D516" s="327" t="s">
        <v>1905</v>
      </c>
      <c r="E516" s="251" t="s">
        <v>1534</v>
      </c>
      <c r="F516" s="395" t="s">
        <v>1580</v>
      </c>
      <c r="G516" s="147"/>
    </row>
    <row r="517" spans="2:7" ht="63" customHeight="1">
      <c r="B517" s="242"/>
      <c r="C517" s="186" t="s">
        <v>1759</v>
      </c>
      <c r="D517" s="394" t="s">
        <v>197</v>
      </c>
      <c r="E517" s="251" t="s">
        <v>1534</v>
      </c>
      <c r="F517" s="395" t="s">
        <v>1580</v>
      </c>
      <c r="G517" s="147"/>
    </row>
    <row r="518" spans="2:7" ht="55.5" customHeight="1">
      <c r="B518" s="242" t="s">
        <v>1025</v>
      </c>
      <c r="C518" s="237" t="s">
        <v>1014</v>
      </c>
      <c r="D518" s="392" t="s">
        <v>191</v>
      </c>
      <c r="E518" s="251" t="s">
        <v>777</v>
      </c>
      <c r="F518" s="395" t="s">
        <v>668</v>
      </c>
      <c r="G518" s="147"/>
    </row>
    <row r="519" spans="2:7" ht="39" customHeight="1">
      <c r="B519" s="242"/>
      <c r="C519" s="237" t="s">
        <v>1015</v>
      </c>
      <c r="D519" s="389" t="s">
        <v>664</v>
      </c>
      <c r="E519" s="251" t="s">
        <v>777</v>
      </c>
      <c r="F519" s="395" t="s">
        <v>654</v>
      </c>
      <c r="G519" s="147"/>
    </row>
    <row r="520" spans="2:7" ht="19.5" customHeight="1">
      <c r="B520" s="242"/>
      <c r="C520" s="237" t="s">
        <v>665</v>
      </c>
      <c r="D520" s="389" t="s">
        <v>666</v>
      </c>
      <c r="E520" s="251" t="s">
        <v>777</v>
      </c>
      <c r="F520" s="395" t="s">
        <v>669</v>
      </c>
      <c r="G520" s="147"/>
    </row>
    <row r="521" spans="2:7" ht="66" customHeight="1">
      <c r="B521" s="242"/>
      <c r="C521" s="237" t="s">
        <v>670</v>
      </c>
      <c r="D521" s="389" t="s">
        <v>667</v>
      </c>
      <c r="E521" s="389" t="s">
        <v>671</v>
      </c>
      <c r="F521" s="395" t="s">
        <v>654</v>
      </c>
      <c r="G521" s="147"/>
    </row>
    <row r="522" spans="2:7" ht="46.5" customHeight="1">
      <c r="B522" s="242"/>
      <c r="C522" s="237" t="s">
        <v>1016</v>
      </c>
      <c r="D522" s="389" t="s">
        <v>672</v>
      </c>
      <c r="E522" s="251" t="s">
        <v>1535</v>
      </c>
      <c r="F522" s="395" t="s">
        <v>654</v>
      </c>
      <c r="G522" s="147"/>
    </row>
    <row r="523" spans="2:7" ht="19.5" customHeight="1">
      <c r="B523" s="242" t="s">
        <v>1026</v>
      </c>
      <c r="C523" s="237" t="s">
        <v>673</v>
      </c>
      <c r="D523" s="392" t="s">
        <v>191</v>
      </c>
      <c r="E523" s="251" t="s">
        <v>1535</v>
      </c>
      <c r="F523" s="395"/>
      <c r="G523" s="147"/>
    </row>
    <row r="524" spans="2:7" ht="66" customHeight="1">
      <c r="B524" s="242"/>
      <c r="C524" s="237" t="s">
        <v>1017</v>
      </c>
      <c r="D524" s="392" t="s">
        <v>674</v>
      </c>
      <c r="E524" s="251" t="s">
        <v>1535</v>
      </c>
      <c r="F524" s="395" t="s">
        <v>654</v>
      </c>
      <c r="G524" s="147"/>
    </row>
    <row r="525" spans="2:7" ht="19.5" customHeight="1">
      <c r="B525" s="242" t="s">
        <v>1027</v>
      </c>
      <c r="C525" s="237" t="s">
        <v>675</v>
      </c>
      <c r="D525" s="392" t="s">
        <v>1536</v>
      </c>
      <c r="E525" s="251" t="s">
        <v>777</v>
      </c>
      <c r="F525" s="395"/>
      <c r="G525" s="147"/>
    </row>
    <row r="526" spans="2:7" ht="19.5" customHeight="1">
      <c r="B526" s="242"/>
      <c r="C526" s="237" t="s">
        <v>677</v>
      </c>
      <c r="D526" s="392" t="s">
        <v>1890</v>
      </c>
      <c r="E526" s="251" t="s">
        <v>777</v>
      </c>
      <c r="F526" s="395" t="s">
        <v>661</v>
      </c>
      <c r="G526" s="147"/>
    </row>
    <row r="527" spans="2:7" ht="37.5">
      <c r="B527" s="183" t="s">
        <v>1322</v>
      </c>
      <c r="C527" s="235" t="s">
        <v>494</v>
      </c>
      <c r="D527" s="229" t="s">
        <v>1536</v>
      </c>
      <c r="E527" s="249" t="s">
        <v>157</v>
      </c>
      <c r="F527" s="397"/>
      <c r="G527" s="147"/>
    </row>
    <row r="528" spans="2:7" ht="36">
      <c r="B528" s="183"/>
      <c r="C528" s="182" t="s">
        <v>556</v>
      </c>
      <c r="D528" s="229" t="s">
        <v>1705</v>
      </c>
      <c r="E528" s="249" t="s">
        <v>1534</v>
      </c>
      <c r="F528" s="397" t="s">
        <v>654</v>
      </c>
      <c r="G528" s="147"/>
    </row>
    <row r="529" spans="2:7" ht="75.75" customHeight="1">
      <c r="B529" s="183"/>
      <c r="C529" s="182" t="s">
        <v>676</v>
      </c>
      <c r="D529" s="392" t="s">
        <v>657</v>
      </c>
      <c r="E529" s="249" t="s">
        <v>1535</v>
      </c>
      <c r="F529" s="397" t="s">
        <v>678</v>
      </c>
      <c r="G529" s="147"/>
    </row>
    <row r="530" spans="2:7" ht="18.75">
      <c r="B530" s="183" t="s">
        <v>1323</v>
      </c>
      <c r="C530" s="235" t="s">
        <v>557</v>
      </c>
      <c r="D530" s="229"/>
      <c r="E530" s="249" t="s">
        <v>1535</v>
      </c>
      <c r="F530" s="397"/>
      <c r="G530" s="147"/>
    </row>
    <row r="531" spans="2:7" ht="18.75">
      <c r="B531" s="183"/>
      <c r="C531" s="182" t="s">
        <v>681</v>
      </c>
      <c r="D531" s="229" t="s">
        <v>679</v>
      </c>
      <c r="E531" s="249" t="s">
        <v>1534</v>
      </c>
      <c r="F531" s="397" t="s">
        <v>654</v>
      </c>
      <c r="G531" s="147"/>
    </row>
    <row r="532" spans="2:7" ht="18.75">
      <c r="B532" s="183"/>
      <c r="C532" s="186" t="s">
        <v>684</v>
      </c>
      <c r="D532" s="286" t="s">
        <v>1813</v>
      </c>
      <c r="E532" s="249" t="s">
        <v>1534</v>
      </c>
      <c r="F532" s="397" t="s">
        <v>654</v>
      </c>
      <c r="G532" s="147"/>
    </row>
    <row r="533" spans="2:7" ht="18.75">
      <c r="B533" s="183"/>
      <c r="C533" s="186" t="s">
        <v>682</v>
      </c>
      <c r="D533" s="286" t="s">
        <v>321</v>
      </c>
      <c r="E533" s="249" t="s">
        <v>1534</v>
      </c>
      <c r="F533" s="397" t="s">
        <v>654</v>
      </c>
      <c r="G533" s="147"/>
    </row>
    <row r="534" spans="2:7" ht="18.75">
      <c r="B534" s="183"/>
      <c r="C534" s="186" t="s">
        <v>801</v>
      </c>
      <c r="D534" s="286" t="s">
        <v>1532</v>
      </c>
      <c r="E534" s="249" t="s">
        <v>1534</v>
      </c>
      <c r="F534" s="397" t="s">
        <v>654</v>
      </c>
      <c r="G534" s="147"/>
    </row>
    <row r="535" spans="2:7" ht="18.75">
      <c r="B535" s="183"/>
      <c r="C535" s="186" t="s">
        <v>683</v>
      </c>
      <c r="D535" s="286" t="s">
        <v>1840</v>
      </c>
      <c r="E535" s="249" t="s">
        <v>1534</v>
      </c>
      <c r="F535" s="397" t="s">
        <v>654</v>
      </c>
      <c r="G535" s="147"/>
    </row>
    <row r="536" spans="2:7" ht="18.75">
      <c r="B536" s="183"/>
      <c r="C536" s="182" t="s">
        <v>558</v>
      </c>
      <c r="D536" s="229" t="s">
        <v>1626</v>
      </c>
      <c r="E536" s="249" t="s">
        <v>65</v>
      </c>
      <c r="F536" s="397" t="s">
        <v>654</v>
      </c>
      <c r="G536" s="147"/>
    </row>
    <row r="537" spans="2:7" ht="37.5">
      <c r="B537" s="183"/>
      <c r="C537" s="182" t="s">
        <v>680</v>
      </c>
      <c r="D537" s="229" t="s">
        <v>1890</v>
      </c>
      <c r="E537" s="249" t="s">
        <v>1535</v>
      </c>
      <c r="F537" s="397" t="s">
        <v>678</v>
      </c>
      <c r="G537" s="147"/>
    </row>
    <row r="538" spans="2:7" ht="18.75">
      <c r="B538" s="206"/>
      <c r="C538" s="302" t="s">
        <v>1442</v>
      </c>
      <c r="D538" s="304"/>
      <c r="E538" s="396"/>
      <c r="F538" s="482"/>
      <c r="G538" s="147"/>
    </row>
    <row r="539" spans="2:7" ht="18.75" customHeight="1">
      <c r="B539" s="206" t="s">
        <v>1319</v>
      </c>
      <c r="C539" s="260" t="s">
        <v>559</v>
      </c>
      <c r="D539" s="322" t="s">
        <v>1536</v>
      </c>
      <c r="E539" s="397" t="s">
        <v>65</v>
      </c>
      <c r="F539" s="395" t="s">
        <v>686</v>
      </c>
      <c r="G539" s="147"/>
    </row>
    <row r="540" spans="2:7" ht="18.75">
      <c r="B540" s="206"/>
      <c r="C540" s="237" t="s">
        <v>685</v>
      </c>
      <c r="D540" s="322" t="s">
        <v>1905</v>
      </c>
      <c r="E540" s="397" t="s">
        <v>65</v>
      </c>
      <c r="F540" s="395" t="s">
        <v>686</v>
      </c>
      <c r="G540" s="147"/>
    </row>
    <row r="541" spans="2:7" ht="18.75">
      <c r="B541" s="206"/>
      <c r="C541" s="237" t="s">
        <v>560</v>
      </c>
      <c r="D541" s="322" t="s">
        <v>561</v>
      </c>
      <c r="E541" s="397" t="s">
        <v>65</v>
      </c>
      <c r="F541" s="395" t="s">
        <v>686</v>
      </c>
      <c r="G541" s="147"/>
    </row>
    <row r="542" spans="2:7" ht="37.5">
      <c r="B542" s="206" t="s">
        <v>1320</v>
      </c>
      <c r="C542" s="237" t="s">
        <v>1113</v>
      </c>
      <c r="D542" s="322"/>
      <c r="E542" s="397"/>
      <c r="F542" s="395" t="s">
        <v>686</v>
      </c>
      <c r="G542" s="147"/>
    </row>
    <row r="543" spans="2:7" ht="36">
      <c r="B543" s="206"/>
      <c r="C543" s="237" t="s">
        <v>1478</v>
      </c>
      <c r="D543" s="322" t="s">
        <v>1705</v>
      </c>
      <c r="E543" s="397" t="s">
        <v>1479</v>
      </c>
      <c r="F543" s="395" t="s">
        <v>686</v>
      </c>
      <c r="G543" s="147"/>
    </row>
    <row r="544" spans="2:7" ht="56.25">
      <c r="B544" s="153" t="s">
        <v>1321</v>
      </c>
      <c r="C544" s="231" t="s">
        <v>1643</v>
      </c>
      <c r="D544" s="229" t="s">
        <v>1536</v>
      </c>
      <c r="E544" s="229" t="s">
        <v>1043</v>
      </c>
      <c r="F544" s="395" t="s">
        <v>686</v>
      </c>
      <c r="G544" s="147"/>
    </row>
    <row r="545" spans="2:7" ht="48" customHeight="1">
      <c r="B545" s="206"/>
      <c r="C545" s="237" t="s">
        <v>1480</v>
      </c>
      <c r="D545" s="322" t="s">
        <v>1499</v>
      </c>
      <c r="E545" s="398" t="s">
        <v>1534</v>
      </c>
      <c r="F545" s="395" t="s">
        <v>686</v>
      </c>
      <c r="G545" s="147"/>
    </row>
    <row r="546" spans="2:7" ht="54">
      <c r="B546" s="206"/>
      <c r="C546" s="350" t="s">
        <v>1136</v>
      </c>
      <c r="D546" s="322" t="s">
        <v>1499</v>
      </c>
      <c r="E546" s="398" t="s">
        <v>1534</v>
      </c>
      <c r="F546" s="395" t="s">
        <v>686</v>
      </c>
      <c r="G546" s="147"/>
    </row>
    <row r="547" spans="2:7" ht="37.5">
      <c r="B547" s="445"/>
      <c r="C547" s="239" t="s">
        <v>1481</v>
      </c>
      <c r="D547" s="322" t="s">
        <v>1499</v>
      </c>
      <c r="E547" s="398" t="s">
        <v>1534</v>
      </c>
      <c r="F547" s="395" t="s">
        <v>686</v>
      </c>
      <c r="G547" s="147"/>
    </row>
    <row r="548" spans="2:7" ht="18.75" customHeight="1">
      <c r="B548" s="445"/>
      <c r="C548" s="239" t="s">
        <v>1482</v>
      </c>
      <c r="D548" s="322" t="s">
        <v>1483</v>
      </c>
      <c r="E548" s="398" t="s">
        <v>777</v>
      </c>
      <c r="F548" s="395" t="s">
        <v>686</v>
      </c>
      <c r="G548" s="147"/>
    </row>
    <row r="549" spans="2:7" ht="18.75">
      <c r="B549" s="445"/>
      <c r="C549" s="239" t="s">
        <v>1484</v>
      </c>
      <c r="D549" s="322" t="s">
        <v>1890</v>
      </c>
      <c r="E549" s="322" t="s">
        <v>1534</v>
      </c>
      <c r="F549" s="395" t="s">
        <v>686</v>
      </c>
      <c r="G549" s="147"/>
    </row>
    <row r="550" spans="2:7" ht="36">
      <c r="B550" s="445"/>
      <c r="C550" s="239" t="s">
        <v>1485</v>
      </c>
      <c r="D550" s="322" t="s">
        <v>1486</v>
      </c>
      <c r="E550" s="322" t="s">
        <v>1534</v>
      </c>
      <c r="F550" s="395" t="s">
        <v>686</v>
      </c>
      <c r="G550" s="147"/>
    </row>
    <row r="551" spans="2:7" ht="18.75">
      <c r="B551" s="445"/>
      <c r="C551" s="239" t="s">
        <v>999</v>
      </c>
      <c r="D551" s="322" t="s">
        <v>1000</v>
      </c>
      <c r="E551" s="322" t="s">
        <v>1534</v>
      </c>
      <c r="F551" s="395" t="s">
        <v>686</v>
      </c>
      <c r="G551" s="147"/>
    </row>
    <row r="552" spans="2:7" ht="54">
      <c r="B552" s="445"/>
      <c r="C552" s="239" t="s">
        <v>849</v>
      </c>
      <c r="D552" s="322" t="s">
        <v>1890</v>
      </c>
      <c r="E552" s="322" t="s">
        <v>1534</v>
      </c>
      <c r="F552" s="395" t="s">
        <v>686</v>
      </c>
      <c r="G552" s="147"/>
    </row>
    <row r="553" spans="2:7" ht="48" customHeight="1">
      <c r="B553" s="445"/>
      <c r="C553" s="239" t="s">
        <v>850</v>
      </c>
      <c r="D553" s="322" t="s">
        <v>1499</v>
      </c>
      <c r="E553" s="322" t="s">
        <v>1534</v>
      </c>
      <c r="F553" s="395" t="s">
        <v>686</v>
      </c>
      <c r="G553" s="147"/>
    </row>
    <row r="554" spans="2:7" ht="56.25">
      <c r="B554" s="153" t="s">
        <v>1322</v>
      </c>
      <c r="C554" s="231" t="s">
        <v>111</v>
      </c>
      <c r="D554" s="229" t="s">
        <v>1536</v>
      </c>
      <c r="E554" s="229" t="s">
        <v>1474</v>
      </c>
      <c r="F554" s="395" t="s">
        <v>686</v>
      </c>
      <c r="G554" s="147"/>
    </row>
    <row r="555" spans="2:7" ht="18.75">
      <c r="B555" s="153" t="s">
        <v>1594</v>
      </c>
      <c r="C555" s="239" t="s">
        <v>1760</v>
      </c>
      <c r="D555" s="324" t="s">
        <v>1536</v>
      </c>
      <c r="E555" s="324" t="s">
        <v>1474</v>
      </c>
      <c r="F555" s="395" t="s">
        <v>686</v>
      </c>
      <c r="G555" s="147"/>
    </row>
    <row r="556" spans="2:7" ht="18.75">
      <c r="B556" s="153"/>
      <c r="C556" s="272" t="s">
        <v>1761</v>
      </c>
      <c r="D556" s="412" t="s">
        <v>112</v>
      </c>
      <c r="E556" s="324" t="s">
        <v>1474</v>
      </c>
      <c r="F556" s="395" t="s">
        <v>686</v>
      </c>
      <c r="G556" s="147"/>
    </row>
    <row r="557" spans="2:7" ht="36">
      <c r="B557" s="153"/>
      <c r="C557" s="272" t="s">
        <v>1762</v>
      </c>
      <c r="D557" s="412" t="s">
        <v>1812</v>
      </c>
      <c r="E557" s="324" t="s">
        <v>1474</v>
      </c>
      <c r="F557" s="395" t="s">
        <v>686</v>
      </c>
      <c r="G557" s="147"/>
    </row>
    <row r="558" spans="2:7" ht="18.75">
      <c r="B558" s="153"/>
      <c r="C558" s="272" t="s">
        <v>1763</v>
      </c>
      <c r="D558" s="412" t="s">
        <v>1813</v>
      </c>
      <c r="E558" s="324" t="s">
        <v>1474</v>
      </c>
      <c r="F558" s="395" t="s">
        <v>686</v>
      </c>
      <c r="G558" s="147"/>
    </row>
    <row r="559" spans="2:7" ht="36">
      <c r="B559" s="153"/>
      <c r="C559" s="272" t="s">
        <v>1764</v>
      </c>
      <c r="D559" s="412" t="s">
        <v>1814</v>
      </c>
      <c r="E559" s="324" t="s">
        <v>1474</v>
      </c>
      <c r="F559" s="395" t="s">
        <v>686</v>
      </c>
      <c r="G559" s="147"/>
    </row>
    <row r="560" spans="2:7" ht="18.75" customHeight="1">
      <c r="B560" s="153"/>
      <c r="C560" s="272" t="s">
        <v>1765</v>
      </c>
      <c r="D560" s="412" t="s">
        <v>1687</v>
      </c>
      <c r="E560" s="324" t="s">
        <v>1474</v>
      </c>
      <c r="F560" s="395" t="s">
        <v>686</v>
      </c>
      <c r="G560" s="147"/>
    </row>
    <row r="561" spans="2:7" ht="36">
      <c r="B561" s="153" t="s">
        <v>1595</v>
      </c>
      <c r="C561" s="272" t="s">
        <v>12</v>
      </c>
      <c r="D561" s="412"/>
      <c r="E561" s="324"/>
      <c r="F561" s="395" t="s">
        <v>686</v>
      </c>
      <c r="G561" s="147"/>
    </row>
    <row r="562" spans="2:7" ht="46.5" customHeight="1">
      <c r="B562" s="153" t="s">
        <v>1323</v>
      </c>
      <c r="C562" s="231" t="s">
        <v>4</v>
      </c>
      <c r="D562" s="229" t="s">
        <v>1536</v>
      </c>
      <c r="E562" s="229" t="s">
        <v>1721</v>
      </c>
      <c r="F562" s="395" t="s">
        <v>686</v>
      </c>
      <c r="G562" s="147"/>
    </row>
    <row r="563" spans="2:7" ht="37.5">
      <c r="B563" s="153" t="s">
        <v>216</v>
      </c>
      <c r="C563" s="272" t="s">
        <v>1779</v>
      </c>
      <c r="D563" s="412" t="s">
        <v>617</v>
      </c>
      <c r="E563" s="324" t="s">
        <v>1721</v>
      </c>
      <c r="F563" s="395" t="s">
        <v>686</v>
      </c>
      <c r="G563" s="147"/>
    </row>
    <row r="564" spans="2:7" ht="67.5" customHeight="1">
      <c r="B564" s="153" t="s">
        <v>217</v>
      </c>
      <c r="C564" s="272" t="s">
        <v>616</v>
      </c>
      <c r="D564" s="413" t="s">
        <v>1780</v>
      </c>
      <c r="E564" s="324" t="s">
        <v>1721</v>
      </c>
      <c r="F564" s="395" t="s">
        <v>686</v>
      </c>
      <c r="G564" s="147"/>
    </row>
    <row r="565" spans="2:7" ht="61.5" customHeight="1">
      <c r="B565" s="153" t="s">
        <v>218</v>
      </c>
      <c r="C565" s="272" t="s">
        <v>11</v>
      </c>
      <c r="D565" s="413"/>
      <c r="E565" s="324"/>
      <c r="F565" s="324"/>
      <c r="G565" s="147"/>
    </row>
    <row r="566" spans="2:7" ht="22.5" customHeight="1">
      <c r="B566" s="153"/>
      <c r="C566" s="272" t="s">
        <v>851</v>
      </c>
      <c r="D566" s="413" t="s">
        <v>1605</v>
      </c>
      <c r="E566" s="324" t="s">
        <v>1534</v>
      </c>
      <c r="F566" s="324" t="s">
        <v>689</v>
      </c>
      <c r="G566" s="147"/>
    </row>
    <row r="567" spans="2:7" ht="22.5" customHeight="1">
      <c r="B567" s="153"/>
      <c r="C567" s="239" t="s">
        <v>852</v>
      </c>
      <c r="D567" s="413" t="s">
        <v>1704</v>
      </c>
      <c r="E567" s="324"/>
      <c r="F567" s="324" t="s">
        <v>689</v>
      </c>
      <c r="G567" s="147"/>
    </row>
    <row r="568" spans="2:7" ht="35.25" customHeight="1">
      <c r="B568" s="153"/>
      <c r="C568" s="239" t="s">
        <v>1110</v>
      </c>
      <c r="D568" s="413" t="s">
        <v>407</v>
      </c>
      <c r="E568" s="324"/>
      <c r="F568" s="324" t="s">
        <v>689</v>
      </c>
      <c r="G568" s="147"/>
    </row>
    <row r="569" spans="2:7" ht="35.25" customHeight="1">
      <c r="B569" s="153"/>
      <c r="C569" s="239" t="s">
        <v>1111</v>
      </c>
      <c r="D569" s="413" t="s">
        <v>9</v>
      </c>
      <c r="E569" s="324"/>
      <c r="F569" s="324" t="s">
        <v>689</v>
      </c>
      <c r="G569" s="147"/>
    </row>
    <row r="570" spans="2:7" ht="35.25" customHeight="1">
      <c r="B570" s="153"/>
      <c r="C570" s="239" t="s">
        <v>1112</v>
      </c>
      <c r="D570" s="413" t="s">
        <v>10</v>
      </c>
      <c r="E570" s="324"/>
      <c r="F570" s="324" t="s">
        <v>689</v>
      </c>
      <c r="G570" s="147"/>
    </row>
    <row r="571" spans="2:7" ht="18" customHeight="1">
      <c r="B571" s="717" t="s">
        <v>359</v>
      </c>
      <c r="C571" s="718"/>
      <c r="D571" s="718"/>
      <c r="E571" s="719"/>
      <c r="F571" s="483"/>
      <c r="G571" s="147"/>
    </row>
    <row r="572" spans="2:7" ht="18" customHeight="1">
      <c r="B572" s="689" t="s">
        <v>1348</v>
      </c>
      <c r="C572" s="690"/>
      <c r="D572" s="690"/>
      <c r="E572" s="691"/>
      <c r="F572" s="484"/>
      <c r="G572" s="147"/>
    </row>
    <row r="573" spans="2:7" ht="18" customHeight="1">
      <c r="B573" s="145"/>
      <c r="C573" s="302" t="s">
        <v>1443</v>
      </c>
      <c r="D573" s="306"/>
      <c r="E573" s="313"/>
      <c r="F573" s="480"/>
      <c r="G573" s="147"/>
    </row>
    <row r="574" spans="2:7" ht="18.75" customHeight="1">
      <c r="B574" s="344" t="s">
        <v>1319</v>
      </c>
      <c r="C574" s="228" t="s">
        <v>587</v>
      </c>
      <c r="D574" s="397" t="s">
        <v>1536</v>
      </c>
      <c r="E574" s="647" t="s">
        <v>1285</v>
      </c>
      <c r="F574" s="485"/>
      <c r="G574" s="147"/>
    </row>
    <row r="575" spans="2:7" ht="18.75">
      <c r="B575" s="345" t="s">
        <v>1140</v>
      </c>
      <c r="C575" s="343" t="s">
        <v>954</v>
      </c>
      <c r="D575" s="397"/>
      <c r="E575" s="648"/>
      <c r="F575" s="485"/>
      <c r="G575" s="147"/>
    </row>
    <row r="576" spans="2:7" ht="67.5" customHeight="1">
      <c r="B576" s="345"/>
      <c r="C576" s="186" t="s">
        <v>1376</v>
      </c>
      <c r="D576" s="332" t="s">
        <v>1377</v>
      </c>
      <c r="E576" s="649"/>
      <c r="F576" s="332" t="s">
        <v>926</v>
      </c>
      <c r="G576" s="147"/>
    </row>
    <row r="577" spans="2:7" ht="36">
      <c r="B577" s="345"/>
      <c r="C577" s="186" t="s">
        <v>1378</v>
      </c>
      <c r="D577" s="332" t="s">
        <v>198</v>
      </c>
      <c r="E577" s="647" t="s">
        <v>582</v>
      </c>
      <c r="F577" s="332" t="s">
        <v>926</v>
      </c>
      <c r="G577" s="147"/>
    </row>
    <row r="578" spans="2:7" ht="18.75">
      <c r="B578" s="345"/>
      <c r="C578" s="186" t="s">
        <v>1199</v>
      </c>
      <c r="D578" s="332" t="s">
        <v>1777</v>
      </c>
      <c r="E578" s="648"/>
      <c r="F578" s="332" t="s">
        <v>927</v>
      </c>
      <c r="G578" s="147"/>
    </row>
    <row r="579" spans="2:7" ht="36">
      <c r="B579" s="345"/>
      <c r="C579" s="186" t="s">
        <v>544</v>
      </c>
      <c r="D579" s="332" t="s">
        <v>1814</v>
      </c>
      <c r="E579" s="648"/>
      <c r="F579" s="332" t="s">
        <v>927</v>
      </c>
      <c r="G579" s="147"/>
    </row>
    <row r="580" spans="2:7" ht="36">
      <c r="B580" s="345"/>
      <c r="C580" s="186" t="s">
        <v>878</v>
      </c>
      <c r="D580" s="332" t="s">
        <v>1778</v>
      </c>
      <c r="E580" s="648"/>
      <c r="F580" s="332" t="s">
        <v>927</v>
      </c>
      <c r="G580" s="147"/>
    </row>
    <row r="581" spans="2:7" ht="36">
      <c r="B581" s="345"/>
      <c r="C581" s="186" t="s">
        <v>575</v>
      </c>
      <c r="D581" s="332" t="s">
        <v>1605</v>
      </c>
      <c r="E581" s="648"/>
      <c r="F581" s="332" t="s">
        <v>927</v>
      </c>
      <c r="G581" s="147"/>
    </row>
    <row r="582" spans="2:7" ht="36">
      <c r="B582" s="345"/>
      <c r="C582" s="186" t="s">
        <v>1223</v>
      </c>
      <c r="D582" s="332" t="s">
        <v>1084</v>
      </c>
      <c r="E582" s="648"/>
      <c r="F582" s="332" t="s">
        <v>928</v>
      </c>
      <c r="G582" s="147"/>
    </row>
    <row r="583" spans="2:7" ht="37.5">
      <c r="B583" s="345"/>
      <c r="C583" s="186" t="s">
        <v>576</v>
      </c>
      <c r="D583" s="332" t="s">
        <v>577</v>
      </c>
      <c r="E583" s="648"/>
      <c r="F583" s="332" t="s">
        <v>928</v>
      </c>
      <c r="G583" s="147"/>
    </row>
    <row r="584" spans="2:7" ht="64.5" customHeight="1">
      <c r="B584" s="345"/>
      <c r="C584" s="186" t="s">
        <v>578</v>
      </c>
      <c r="D584" s="389" t="s">
        <v>526</v>
      </c>
      <c r="E584" s="648"/>
      <c r="F584" s="332" t="s">
        <v>929</v>
      </c>
      <c r="G584" s="147"/>
    </row>
    <row r="585" spans="2:7" ht="48" customHeight="1">
      <c r="B585" s="345"/>
      <c r="C585" s="186" t="s">
        <v>579</v>
      </c>
      <c r="D585" s="389" t="s">
        <v>525</v>
      </c>
      <c r="E585" s="648"/>
      <c r="F585" s="332" t="s">
        <v>929</v>
      </c>
      <c r="G585" s="147"/>
    </row>
    <row r="586" spans="2:7" ht="54">
      <c r="B586" s="346"/>
      <c r="C586" s="186" t="s">
        <v>580</v>
      </c>
      <c r="D586" s="332" t="s">
        <v>581</v>
      </c>
      <c r="E586" s="649"/>
      <c r="F586" s="332" t="s">
        <v>928</v>
      </c>
      <c r="G586" s="147"/>
    </row>
    <row r="587" spans="2:7" ht="18.75">
      <c r="B587" s="346" t="s">
        <v>1141</v>
      </c>
      <c r="C587" s="186" t="s">
        <v>955</v>
      </c>
      <c r="D587" s="332" t="s">
        <v>1536</v>
      </c>
      <c r="E587" s="647" t="s">
        <v>1534</v>
      </c>
      <c r="F587" s="414" t="s">
        <v>1585</v>
      </c>
      <c r="G587" s="147"/>
    </row>
    <row r="588" spans="2:7" ht="36">
      <c r="B588" s="346"/>
      <c r="C588" s="186" t="s">
        <v>520</v>
      </c>
      <c r="D588" s="332" t="s">
        <v>1687</v>
      </c>
      <c r="E588" s="648"/>
      <c r="F588" s="414" t="s">
        <v>1585</v>
      </c>
      <c r="G588" s="147"/>
    </row>
    <row r="589" spans="2:7" ht="18.75">
      <c r="B589" s="346"/>
      <c r="C589" s="186" t="s">
        <v>524</v>
      </c>
      <c r="D589" s="332" t="s">
        <v>1706</v>
      </c>
      <c r="E589" s="648"/>
      <c r="F589" s="414" t="s">
        <v>1585</v>
      </c>
      <c r="G589" s="147"/>
    </row>
    <row r="590" spans="2:7" ht="18.75">
      <c r="B590" s="346"/>
      <c r="C590" s="186" t="s">
        <v>521</v>
      </c>
      <c r="D590" s="332" t="s">
        <v>1814</v>
      </c>
      <c r="E590" s="648"/>
      <c r="F590" s="414" t="s">
        <v>1585</v>
      </c>
      <c r="G590" s="147"/>
    </row>
    <row r="591" spans="2:7" ht="18.75">
      <c r="B591" s="346"/>
      <c r="C591" s="186" t="s">
        <v>522</v>
      </c>
      <c r="D591" s="332" t="s">
        <v>1777</v>
      </c>
      <c r="E591" s="648"/>
      <c r="F591" s="414" t="s">
        <v>1585</v>
      </c>
      <c r="G591" s="147"/>
    </row>
    <row r="592" spans="2:7" ht="18.75">
      <c r="B592" s="346"/>
      <c r="C592" s="186" t="s">
        <v>523</v>
      </c>
      <c r="D592" s="332" t="s">
        <v>407</v>
      </c>
      <c r="E592" s="649"/>
      <c r="F592" s="414" t="s">
        <v>1585</v>
      </c>
      <c r="G592" s="147"/>
    </row>
    <row r="593" spans="2:7" ht="18.75">
      <c r="B593" s="369" t="s">
        <v>1320</v>
      </c>
      <c r="C593" s="228" t="s">
        <v>1754</v>
      </c>
      <c r="D593" s="414" t="s">
        <v>1536</v>
      </c>
      <c r="E593" s="395" t="s">
        <v>1753</v>
      </c>
      <c r="F593" s="414" t="s">
        <v>1585</v>
      </c>
      <c r="G593" s="147"/>
    </row>
    <row r="594" spans="2:7" ht="36">
      <c r="B594" s="149" t="s">
        <v>429</v>
      </c>
      <c r="C594" s="177" t="s">
        <v>957</v>
      </c>
      <c r="D594" s="414" t="s">
        <v>1722</v>
      </c>
      <c r="E594" s="395" t="s">
        <v>189</v>
      </c>
      <c r="F594" s="414" t="s">
        <v>1585</v>
      </c>
      <c r="G594" s="147"/>
    </row>
    <row r="595" spans="2:7" ht="18.75">
      <c r="B595" s="149"/>
      <c r="C595" s="274" t="s">
        <v>171</v>
      </c>
      <c r="D595" s="413" t="s">
        <v>1811</v>
      </c>
      <c r="E595" s="324"/>
      <c r="F595" s="414" t="s">
        <v>1585</v>
      </c>
      <c r="G595" s="147"/>
    </row>
    <row r="596" spans="2:7" ht="18.75" customHeight="1">
      <c r="B596" s="149"/>
      <c r="C596" s="274" t="s">
        <v>172</v>
      </c>
      <c r="D596" s="413" t="s">
        <v>1200</v>
      </c>
      <c r="E596" s="324"/>
      <c r="F596" s="414" t="s">
        <v>1586</v>
      </c>
      <c r="G596" s="147"/>
    </row>
    <row r="597" spans="2:7" ht="18.75" customHeight="1">
      <c r="B597" s="149"/>
      <c r="C597" s="186" t="s">
        <v>537</v>
      </c>
      <c r="D597" s="332" t="s">
        <v>1165</v>
      </c>
      <c r="E597" s="402"/>
      <c r="F597" s="414" t="s">
        <v>1586</v>
      </c>
      <c r="G597" s="147"/>
    </row>
    <row r="598" spans="2:7" ht="18.75">
      <c r="B598" s="149" t="s">
        <v>430</v>
      </c>
      <c r="C598" s="177" t="s">
        <v>956</v>
      </c>
      <c r="D598" s="414" t="s">
        <v>1536</v>
      </c>
      <c r="E598" s="659" t="s">
        <v>1534</v>
      </c>
      <c r="F598" s="395"/>
      <c r="G598" s="147"/>
    </row>
    <row r="599" spans="2:7" ht="36">
      <c r="B599" s="149"/>
      <c r="C599" s="186" t="s">
        <v>1224</v>
      </c>
      <c r="D599" s="415" t="s">
        <v>1185</v>
      </c>
      <c r="E599" s="660"/>
      <c r="F599" s="415" t="s">
        <v>930</v>
      </c>
      <c r="G599" s="147"/>
    </row>
    <row r="600" spans="2:7" ht="36">
      <c r="B600" s="149"/>
      <c r="C600" s="186" t="s">
        <v>1225</v>
      </c>
      <c r="D600" s="415" t="s">
        <v>198</v>
      </c>
      <c r="E600" s="660"/>
      <c r="F600" s="415" t="s">
        <v>930</v>
      </c>
      <c r="G600" s="147"/>
    </row>
    <row r="601" spans="2:7" ht="36">
      <c r="B601" s="149"/>
      <c r="C601" s="186" t="s">
        <v>1226</v>
      </c>
      <c r="D601" s="415" t="s">
        <v>1604</v>
      </c>
      <c r="E601" s="660"/>
      <c r="F601" s="415" t="s">
        <v>930</v>
      </c>
      <c r="G601" s="147"/>
    </row>
    <row r="602" spans="2:7" ht="36">
      <c r="B602" s="149"/>
      <c r="C602" s="186" t="s">
        <v>1227</v>
      </c>
      <c r="D602" s="415" t="s">
        <v>1813</v>
      </c>
      <c r="E602" s="660"/>
      <c r="F602" s="415" t="s">
        <v>931</v>
      </c>
      <c r="G602" s="147"/>
    </row>
    <row r="603" spans="2:7" ht="36">
      <c r="B603" s="149"/>
      <c r="C603" s="186" t="s">
        <v>1228</v>
      </c>
      <c r="D603" s="332" t="s">
        <v>1777</v>
      </c>
      <c r="E603" s="660"/>
      <c r="F603" s="332" t="s">
        <v>931</v>
      </c>
      <c r="G603" s="147"/>
    </row>
    <row r="604" spans="2:7" ht="36">
      <c r="B604" s="149"/>
      <c r="C604" s="186" t="s">
        <v>391</v>
      </c>
      <c r="D604" s="332" t="s">
        <v>1814</v>
      </c>
      <c r="E604" s="660"/>
      <c r="F604" s="332" t="s">
        <v>931</v>
      </c>
      <c r="G604" s="147"/>
    </row>
    <row r="605" spans="2:7" ht="36">
      <c r="B605" s="149"/>
      <c r="C605" s="186" t="s">
        <v>1229</v>
      </c>
      <c r="D605" s="332" t="s">
        <v>1778</v>
      </c>
      <c r="E605" s="660"/>
      <c r="F605" s="332" t="s">
        <v>931</v>
      </c>
      <c r="G605" s="147"/>
    </row>
    <row r="606" spans="2:7" ht="18.75">
      <c r="B606" s="149"/>
      <c r="C606" s="186" t="s">
        <v>1230</v>
      </c>
      <c r="D606" s="332" t="s">
        <v>1231</v>
      </c>
      <c r="E606" s="660"/>
      <c r="F606" s="332" t="s">
        <v>930</v>
      </c>
      <c r="G606" s="147"/>
    </row>
    <row r="607" spans="2:7" ht="18.75">
      <c r="B607" s="149"/>
      <c r="C607" s="186" t="s">
        <v>1232</v>
      </c>
      <c r="D607" s="332" t="s">
        <v>1706</v>
      </c>
      <c r="E607" s="660"/>
      <c r="F607" s="332" t="s">
        <v>930</v>
      </c>
      <c r="G607" s="147"/>
    </row>
    <row r="608" spans="2:7" ht="43.5" customHeight="1">
      <c r="B608" s="149"/>
      <c r="C608" s="186" t="s">
        <v>1243</v>
      </c>
      <c r="D608" s="332" t="s">
        <v>1706</v>
      </c>
      <c r="E608" s="660"/>
      <c r="F608" s="332" t="s">
        <v>1137</v>
      </c>
      <c r="G608" s="147"/>
    </row>
    <row r="609" spans="2:7" ht="18.75">
      <c r="B609" s="370"/>
      <c r="C609" s="358" t="s">
        <v>1201</v>
      </c>
      <c r="D609" s="416" t="s">
        <v>393</v>
      </c>
      <c r="E609" s="661"/>
      <c r="F609" s="332" t="s">
        <v>931</v>
      </c>
      <c r="G609" s="147"/>
    </row>
    <row r="610" spans="2:7" ht="37.5">
      <c r="B610" s="384" t="s">
        <v>1321</v>
      </c>
      <c r="C610" s="382" t="s">
        <v>1244</v>
      </c>
      <c r="D610" s="359" t="s">
        <v>1536</v>
      </c>
      <c r="E610" s="357" t="s">
        <v>496</v>
      </c>
      <c r="F610" s="393" t="s">
        <v>932</v>
      </c>
      <c r="G610" s="147"/>
    </row>
    <row r="611" spans="2:7" ht="54" customHeight="1">
      <c r="B611" s="491" t="s">
        <v>886</v>
      </c>
      <c r="C611" s="361" t="s">
        <v>1032</v>
      </c>
      <c r="D611" s="417" t="s">
        <v>1814</v>
      </c>
      <c r="E611" s="351"/>
      <c r="F611" s="393" t="s">
        <v>932</v>
      </c>
      <c r="G611" s="147"/>
    </row>
    <row r="612" spans="2:7" ht="36">
      <c r="B612" s="491" t="s">
        <v>1018</v>
      </c>
      <c r="C612" s="361" t="s">
        <v>1033</v>
      </c>
      <c r="D612" s="417" t="s">
        <v>1605</v>
      </c>
      <c r="E612" s="351"/>
      <c r="F612" s="393" t="s">
        <v>932</v>
      </c>
      <c r="G612" s="147"/>
    </row>
    <row r="613" spans="2:7" ht="37.5">
      <c r="B613" s="491" t="s">
        <v>1019</v>
      </c>
      <c r="C613" s="360" t="s">
        <v>813</v>
      </c>
      <c r="D613" s="418" t="s">
        <v>1245</v>
      </c>
      <c r="E613" s="351"/>
      <c r="F613" s="471" t="s">
        <v>932</v>
      </c>
      <c r="G613" s="147"/>
    </row>
    <row r="614" spans="2:7" ht="18.75">
      <c r="B614" s="491"/>
      <c r="C614" s="360" t="s">
        <v>1246</v>
      </c>
      <c r="D614" s="419" t="s">
        <v>1811</v>
      </c>
      <c r="E614" s="351"/>
      <c r="F614" s="471" t="s">
        <v>932</v>
      </c>
      <c r="G614" s="147"/>
    </row>
    <row r="615" spans="2:7" ht="18.75">
      <c r="B615" s="491"/>
      <c r="C615" s="360" t="s">
        <v>1247</v>
      </c>
      <c r="D615" s="419" t="s">
        <v>1812</v>
      </c>
      <c r="E615" s="351"/>
      <c r="F615" s="471" t="s">
        <v>932</v>
      </c>
      <c r="G615" s="147"/>
    </row>
    <row r="616" spans="2:7" ht="18.75">
      <c r="B616" s="491"/>
      <c r="C616" s="360" t="s">
        <v>1248</v>
      </c>
      <c r="D616" s="419" t="s">
        <v>1813</v>
      </c>
      <c r="E616" s="351"/>
      <c r="F616" s="471" t="s">
        <v>932</v>
      </c>
      <c r="G616" s="147"/>
    </row>
    <row r="617" spans="2:7" ht="18.75">
      <c r="B617" s="491"/>
      <c r="C617" s="360" t="s">
        <v>1249</v>
      </c>
      <c r="D617" s="419" t="s">
        <v>1814</v>
      </c>
      <c r="E617" s="351"/>
      <c r="F617" s="471" t="s">
        <v>932</v>
      </c>
      <c r="G617" s="147"/>
    </row>
    <row r="618" spans="2:7" ht="18.75">
      <c r="B618" s="491"/>
      <c r="C618" s="360" t="s">
        <v>1250</v>
      </c>
      <c r="D618" s="419" t="s">
        <v>1814</v>
      </c>
      <c r="E618" s="351"/>
      <c r="F618" s="471" t="s">
        <v>932</v>
      </c>
      <c r="G618" s="147"/>
    </row>
    <row r="619" spans="2:7" ht="18.75">
      <c r="B619" s="491"/>
      <c r="C619" s="360" t="s">
        <v>943</v>
      </c>
      <c r="D619" s="446" t="s">
        <v>1706</v>
      </c>
      <c r="E619" s="351"/>
      <c r="F619" s="471" t="s">
        <v>932</v>
      </c>
      <c r="G619" s="147"/>
    </row>
    <row r="620" spans="2:7" ht="18.75">
      <c r="B620" s="491"/>
      <c r="C620" s="360" t="s">
        <v>944</v>
      </c>
      <c r="D620" s="447" t="s">
        <v>1707</v>
      </c>
      <c r="E620" s="351"/>
      <c r="F620" s="471" t="s">
        <v>932</v>
      </c>
      <c r="G620" s="147"/>
    </row>
    <row r="621" spans="2:7" ht="36">
      <c r="B621" s="492" t="s">
        <v>1020</v>
      </c>
      <c r="C621" s="353" t="s">
        <v>814</v>
      </c>
      <c r="D621" s="417" t="s">
        <v>1722</v>
      </c>
      <c r="E621" s="351"/>
      <c r="F621" s="393" t="s">
        <v>932</v>
      </c>
      <c r="G621" s="147"/>
    </row>
    <row r="622" spans="2:7" ht="36">
      <c r="B622" s="492" t="s">
        <v>1021</v>
      </c>
      <c r="C622" s="361" t="s">
        <v>815</v>
      </c>
      <c r="D622" s="417" t="s">
        <v>767</v>
      </c>
      <c r="E622" s="351"/>
      <c r="F622" s="393" t="s">
        <v>933</v>
      </c>
      <c r="G622" s="147"/>
    </row>
    <row r="623" spans="2:7" ht="18.75" customHeight="1">
      <c r="B623" s="736" t="s">
        <v>1022</v>
      </c>
      <c r="C623" s="641" t="s">
        <v>816</v>
      </c>
      <c r="D623" s="418" t="s">
        <v>1536</v>
      </c>
      <c r="E623" s="351"/>
      <c r="F623" s="472" t="s">
        <v>933</v>
      </c>
      <c r="G623" s="147"/>
    </row>
    <row r="624" spans="2:7" ht="18.75">
      <c r="B624" s="737"/>
      <c r="C624" s="642"/>
      <c r="D624" s="420" t="s">
        <v>393</v>
      </c>
      <c r="E624" s="351"/>
      <c r="F624" s="448"/>
      <c r="G624" s="147"/>
    </row>
    <row r="625" spans="2:7" ht="18.75" customHeight="1">
      <c r="B625" s="736" t="s">
        <v>1023</v>
      </c>
      <c r="C625" s="738" t="s">
        <v>817</v>
      </c>
      <c r="D625" s="419" t="s">
        <v>1536</v>
      </c>
      <c r="E625" s="351"/>
      <c r="F625" s="472" t="s">
        <v>933</v>
      </c>
      <c r="G625" s="147"/>
    </row>
    <row r="626" spans="2:7" ht="18.75">
      <c r="B626" s="737"/>
      <c r="C626" s="739"/>
      <c r="D626" s="419" t="s">
        <v>70</v>
      </c>
      <c r="E626" s="351"/>
      <c r="F626" s="448"/>
      <c r="G626" s="147"/>
    </row>
    <row r="627" spans="2:7" ht="18.75" customHeight="1">
      <c r="B627" s="736" t="s">
        <v>1024</v>
      </c>
      <c r="C627" s="641" t="s">
        <v>818</v>
      </c>
      <c r="D627" s="418" t="s">
        <v>1536</v>
      </c>
      <c r="E627" s="351"/>
      <c r="F627" s="472" t="s">
        <v>933</v>
      </c>
      <c r="G627" s="147"/>
    </row>
    <row r="628" spans="2:7" ht="18.75">
      <c r="B628" s="737"/>
      <c r="C628" s="642"/>
      <c r="D628" s="419" t="s">
        <v>945</v>
      </c>
      <c r="E628" s="351"/>
      <c r="F628" s="448"/>
      <c r="G628" s="147"/>
    </row>
    <row r="629" spans="2:7" ht="37.5">
      <c r="B629" s="492" t="s">
        <v>1025</v>
      </c>
      <c r="C629" s="360" t="s">
        <v>819</v>
      </c>
      <c r="D629" s="418" t="s">
        <v>946</v>
      </c>
      <c r="E629" s="351"/>
      <c r="F629" s="393" t="s">
        <v>933</v>
      </c>
      <c r="G629" s="147"/>
    </row>
    <row r="630" spans="2:7" ht="36">
      <c r="B630" s="492"/>
      <c r="C630" s="360" t="s">
        <v>947</v>
      </c>
      <c r="D630" s="419" t="s">
        <v>948</v>
      </c>
      <c r="E630" s="351"/>
      <c r="F630" s="393" t="s">
        <v>933</v>
      </c>
      <c r="G630" s="147"/>
    </row>
    <row r="631" spans="2:7" ht="18.75">
      <c r="B631" s="492"/>
      <c r="C631" s="360" t="s">
        <v>949</v>
      </c>
      <c r="D631" s="419" t="s">
        <v>950</v>
      </c>
      <c r="E631" s="351"/>
      <c r="F631" s="393" t="s">
        <v>933</v>
      </c>
      <c r="G631" s="147"/>
    </row>
    <row r="632" spans="2:7" ht="36">
      <c r="B632" s="492"/>
      <c r="C632" s="360" t="s">
        <v>951</v>
      </c>
      <c r="D632" s="420" t="s">
        <v>950</v>
      </c>
      <c r="E632" s="351"/>
      <c r="F632" s="393" t="s">
        <v>933</v>
      </c>
      <c r="G632" s="147"/>
    </row>
    <row r="633" spans="2:7" ht="36">
      <c r="B633" s="492" t="s">
        <v>1026</v>
      </c>
      <c r="C633" s="353" t="s">
        <v>820</v>
      </c>
      <c r="D633" s="419" t="s">
        <v>1905</v>
      </c>
      <c r="E633" s="351"/>
      <c r="F633" s="393" t="s">
        <v>933</v>
      </c>
      <c r="G633" s="147"/>
    </row>
    <row r="634" spans="2:7" ht="18.75">
      <c r="B634" s="492"/>
      <c r="C634" s="360" t="s">
        <v>952</v>
      </c>
      <c r="D634" s="419" t="s">
        <v>1605</v>
      </c>
      <c r="E634" s="351"/>
      <c r="F634" s="393" t="s">
        <v>933</v>
      </c>
      <c r="G634" s="147"/>
    </row>
    <row r="635" spans="2:7" ht="18.75">
      <c r="B635" s="492"/>
      <c r="C635" s="360" t="s">
        <v>953</v>
      </c>
      <c r="D635" s="419" t="s">
        <v>321</v>
      </c>
      <c r="E635" s="351"/>
      <c r="F635" s="393" t="s">
        <v>933</v>
      </c>
      <c r="G635" s="147"/>
    </row>
    <row r="636" spans="2:7" ht="36">
      <c r="B636" s="492"/>
      <c r="C636" s="360" t="s">
        <v>1252</v>
      </c>
      <c r="D636" s="419" t="s">
        <v>1840</v>
      </c>
      <c r="E636" s="351"/>
      <c r="F636" s="393" t="s">
        <v>933</v>
      </c>
      <c r="G636" s="147"/>
    </row>
    <row r="637" spans="2:7" ht="36">
      <c r="B637" s="492"/>
      <c r="C637" s="360" t="s">
        <v>1253</v>
      </c>
      <c r="D637" s="419" t="s">
        <v>1840</v>
      </c>
      <c r="E637" s="351"/>
      <c r="F637" s="393" t="s">
        <v>933</v>
      </c>
      <c r="G637" s="147"/>
    </row>
    <row r="638" spans="2:7" ht="36">
      <c r="B638" s="492"/>
      <c r="C638" s="360" t="s">
        <v>452</v>
      </c>
      <c r="D638" s="419" t="s">
        <v>1840</v>
      </c>
      <c r="E638" s="351"/>
      <c r="F638" s="393" t="s">
        <v>933</v>
      </c>
      <c r="G638" s="147"/>
    </row>
    <row r="639" spans="2:7" ht="54">
      <c r="B639" s="492" t="s">
        <v>1027</v>
      </c>
      <c r="C639" s="362" t="s">
        <v>1036</v>
      </c>
      <c r="D639" s="418" t="s">
        <v>1704</v>
      </c>
      <c r="E639" s="351"/>
      <c r="F639" s="393" t="s">
        <v>932</v>
      </c>
      <c r="G639" s="147"/>
    </row>
    <row r="640" spans="2:7" ht="18.75">
      <c r="B640" s="385"/>
      <c r="C640" s="360" t="s">
        <v>453</v>
      </c>
      <c r="D640" s="419" t="s">
        <v>1704</v>
      </c>
      <c r="E640" s="351"/>
      <c r="F640" s="393" t="s">
        <v>932</v>
      </c>
      <c r="G640" s="147"/>
    </row>
    <row r="641" spans="2:7" ht="36">
      <c r="B641" s="385"/>
      <c r="C641" s="360" t="s">
        <v>454</v>
      </c>
      <c r="D641" s="420" t="s">
        <v>455</v>
      </c>
      <c r="E641" s="352"/>
      <c r="F641" s="393" t="s">
        <v>932</v>
      </c>
      <c r="G641" s="147"/>
    </row>
    <row r="642" spans="1:7" ht="33.75" customHeight="1">
      <c r="A642" s="363"/>
      <c r="B642" s="245" t="s">
        <v>1322</v>
      </c>
      <c r="C642" s="383" t="s">
        <v>981</v>
      </c>
      <c r="D642" s="351" t="s">
        <v>1536</v>
      </c>
      <c r="E642" s="656"/>
      <c r="F642" s="414" t="s">
        <v>934</v>
      </c>
      <c r="G642" s="147"/>
    </row>
    <row r="643" spans="1:7" ht="56.25">
      <c r="A643" s="363"/>
      <c r="B643" s="245" t="s">
        <v>1594</v>
      </c>
      <c r="C643" s="188" t="s">
        <v>1037</v>
      </c>
      <c r="D643" s="364" t="s">
        <v>456</v>
      </c>
      <c r="E643" s="657"/>
      <c r="F643" s="414" t="s">
        <v>934</v>
      </c>
      <c r="G643" s="147"/>
    </row>
    <row r="644" spans="1:7" ht="36">
      <c r="A644" s="363"/>
      <c r="B644" s="245"/>
      <c r="C644" s="188" t="s">
        <v>457</v>
      </c>
      <c r="D644" s="364" t="s">
        <v>1705</v>
      </c>
      <c r="E644" s="657"/>
      <c r="F644" s="473"/>
      <c r="G644" s="147"/>
    </row>
    <row r="645" spans="1:7" ht="18.75">
      <c r="A645" s="363"/>
      <c r="B645" s="245"/>
      <c r="C645" s="188" t="s">
        <v>903</v>
      </c>
      <c r="D645" s="364" t="s">
        <v>76</v>
      </c>
      <c r="E645" s="657"/>
      <c r="F645" s="473"/>
      <c r="G645" s="147"/>
    </row>
    <row r="646" spans="1:7" ht="36">
      <c r="A646" s="363"/>
      <c r="B646" s="245"/>
      <c r="C646" s="188" t="s">
        <v>904</v>
      </c>
      <c r="D646" s="364" t="s">
        <v>76</v>
      </c>
      <c r="E646" s="657"/>
      <c r="F646" s="473"/>
      <c r="G646" s="147"/>
    </row>
    <row r="647" spans="1:7" ht="18.75" customHeight="1">
      <c r="A647" s="363"/>
      <c r="B647" s="245" t="s">
        <v>1595</v>
      </c>
      <c r="C647" s="186" t="s">
        <v>1038</v>
      </c>
      <c r="D647" s="354" t="s">
        <v>1536</v>
      </c>
      <c r="E647" s="657"/>
      <c r="F647" s="638" t="s">
        <v>934</v>
      </c>
      <c r="G647" s="147"/>
    </row>
    <row r="648" spans="1:7" ht="74.25">
      <c r="A648" s="363"/>
      <c r="B648" s="245"/>
      <c r="C648" s="186" t="s">
        <v>905</v>
      </c>
      <c r="D648" s="355" t="s">
        <v>1778</v>
      </c>
      <c r="E648" s="657"/>
      <c r="F648" s="639"/>
      <c r="G648" s="147"/>
    </row>
    <row r="649" spans="1:7" ht="18.75">
      <c r="A649" s="363"/>
      <c r="B649" s="245"/>
      <c r="C649" s="186" t="s">
        <v>527</v>
      </c>
      <c r="D649" s="355" t="s">
        <v>1231</v>
      </c>
      <c r="E649" s="657"/>
      <c r="F649" s="639"/>
      <c r="G649" s="147"/>
    </row>
    <row r="650" spans="1:7" ht="54">
      <c r="A650" s="363"/>
      <c r="B650" s="245"/>
      <c r="C650" s="186" t="s">
        <v>529</v>
      </c>
      <c r="D650" s="356" t="s">
        <v>1905</v>
      </c>
      <c r="E650" s="657"/>
      <c r="F650" s="640"/>
      <c r="G650" s="147"/>
    </row>
    <row r="651" spans="1:7" ht="56.25">
      <c r="A651" s="363"/>
      <c r="B651" s="245" t="s">
        <v>1596</v>
      </c>
      <c r="C651" s="361" t="s">
        <v>215</v>
      </c>
      <c r="D651" s="332" t="s">
        <v>530</v>
      </c>
      <c r="E651" s="658"/>
      <c r="F651" s="414" t="s">
        <v>934</v>
      </c>
      <c r="G651" s="147"/>
    </row>
    <row r="652" spans="1:7" ht="36">
      <c r="A652" s="363"/>
      <c r="B652" s="245" t="s">
        <v>1597</v>
      </c>
      <c r="C652" s="353" t="s">
        <v>1317</v>
      </c>
      <c r="D652" s="354" t="s">
        <v>1536</v>
      </c>
      <c r="E652" s="351"/>
      <c r="F652" s="414"/>
      <c r="G652" s="147"/>
    </row>
    <row r="653" spans="1:7" ht="18.75">
      <c r="A653" s="363"/>
      <c r="B653" s="245"/>
      <c r="C653" s="361" t="s">
        <v>1598</v>
      </c>
      <c r="D653" s="332">
        <v>2007</v>
      </c>
      <c r="E653" s="364"/>
      <c r="F653" s="393" t="s">
        <v>933</v>
      </c>
      <c r="G653" s="147"/>
    </row>
    <row r="654" spans="1:7" ht="18.75">
      <c r="A654" s="363"/>
      <c r="B654" s="245"/>
      <c r="C654" s="361" t="s">
        <v>1599</v>
      </c>
      <c r="D654" s="332" t="s">
        <v>229</v>
      </c>
      <c r="E654" s="364"/>
      <c r="F654" s="393" t="s">
        <v>933</v>
      </c>
      <c r="G654" s="147"/>
    </row>
    <row r="655" spans="1:7" ht="18.75">
      <c r="A655" s="363"/>
      <c r="B655" s="245"/>
      <c r="C655" s="361" t="s">
        <v>260</v>
      </c>
      <c r="D655" s="332" t="s">
        <v>230</v>
      </c>
      <c r="E655" s="364"/>
      <c r="F655" s="393" t="s">
        <v>933</v>
      </c>
      <c r="G655" s="147"/>
    </row>
    <row r="656" spans="1:7" ht="18.75">
      <c r="A656" s="363"/>
      <c r="B656" s="245"/>
      <c r="C656" s="361" t="s">
        <v>261</v>
      </c>
      <c r="D656" s="332" t="s">
        <v>1905</v>
      </c>
      <c r="E656" s="364"/>
      <c r="F656" s="393" t="s">
        <v>933</v>
      </c>
      <c r="G656" s="147"/>
    </row>
    <row r="657" spans="1:7" ht="18.75">
      <c r="A657" s="363"/>
      <c r="B657" s="245"/>
      <c r="C657" s="361" t="s">
        <v>418</v>
      </c>
      <c r="D657" s="332" t="s">
        <v>767</v>
      </c>
      <c r="E657" s="364"/>
      <c r="F657" s="393" t="s">
        <v>933</v>
      </c>
      <c r="G657" s="147"/>
    </row>
    <row r="658" spans="1:7" ht="36">
      <c r="A658" s="363"/>
      <c r="B658" s="245"/>
      <c r="C658" s="361" t="s">
        <v>419</v>
      </c>
      <c r="D658" s="332" t="s">
        <v>1707</v>
      </c>
      <c r="E658" s="364"/>
      <c r="F658" s="393" t="s">
        <v>933</v>
      </c>
      <c r="G658" s="147"/>
    </row>
    <row r="659" spans="2:7" ht="35.25" customHeight="1">
      <c r="B659" s="225" t="s">
        <v>1323</v>
      </c>
      <c r="C659" s="493" t="s">
        <v>531</v>
      </c>
      <c r="D659" s="351" t="s">
        <v>1536</v>
      </c>
      <c r="E659" s="357"/>
      <c r="F659" s="414"/>
      <c r="G659" s="147"/>
    </row>
    <row r="660" spans="2:7" ht="18.75">
      <c r="B660" s="225" t="s">
        <v>216</v>
      </c>
      <c r="C660" s="493" t="s">
        <v>1587</v>
      </c>
      <c r="D660" s="351"/>
      <c r="E660" s="364"/>
      <c r="F660" s="414"/>
      <c r="G660" s="147"/>
    </row>
    <row r="661" spans="2:7" ht="18.75">
      <c r="B661" s="225"/>
      <c r="C661" s="274" t="s">
        <v>1588</v>
      </c>
      <c r="D661" s="413" t="s">
        <v>1811</v>
      </c>
      <c r="E661" s="324"/>
      <c r="F661" s="414" t="s">
        <v>1585</v>
      </c>
      <c r="G661" s="147"/>
    </row>
    <row r="662" spans="2:7" ht="18.75" customHeight="1">
      <c r="B662" s="225"/>
      <c r="C662" s="274" t="s">
        <v>172</v>
      </c>
      <c r="D662" s="413" t="s">
        <v>1200</v>
      </c>
      <c r="E662" s="324"/>
      <c r="F662" s="414" t="s">
        <v>1586</v>
      </c>
      <c r="G662" s="147"/>
    </row>
    <row r="663" spans="2:7" ht="18.75" customHeight="1">
      <c r="B663" s="225"/>
      <c r="C663" s="186" t="s">
        <v>537</v>
      </c>
      <c r="D663" s="332" t="s">
        <v>1165</v>
      </c>
      <c r="E663" s="410"/>
      <c r="F663" s="414" t="s">
        <v>1586</v>
      </c>
      <c r="G663" s="147"/>
    </row>
    <row r="664" spans="2:7" ht="42.75" customHeight="1">
      <c r="B664" s="225" t="s">
        <v>217</v>
      </c>
      <c r="C664" s="337" t="s">
        <v>532</v>
      </c>
      <c r="D664" s="332" t="s">
        <v>393</v>
      </c>
      <c r="E664" s="364"/>
      <c r="F664" s="414" t="s">
        <v>929</v>
      </c>
      <c r="G664" s="147"/>
    </row>
    <row r="665" spans="2:7" ht="37.5">
      <c r="B665" s="225" t="s">
        <v>218</v>
      </c>
      <c r="C665" s="337" t="s">
        <v>533</v>
      </c>
      <c r="D665" s="332" t="s">
        <v>534</v>
      </c>
      <c r="E665" s="364"/>
      <c r="F665" s="414" t="s">
        <v>929</v>
      </c>
      <c r="G665" s="147"/>
    </row>
    <row r="666" spans="2:7" ht="18.75">
      <c r="B666" s="225" t="s">
        <v>1324</v>
      </c>
      <c r="C666" s="186" t="s">
        <v>420</v>
      </c>
      <c r="D666" s="332" t="s">
        <v>1083</v>
      </c>
      <c r="E666" s="364"/>
      <c r="F666" s="414" t="s">
        <v>1582</v>
      </c>
      <c r="G666" s="147"/>
    </row>
    <row r="667" spans="2:7" ht="18.75">
      <c r="B667" s="365"/>
      <c r="C667" s="186" t="s">
        <v>535</v>
      </c>
      <c r="D667" s="332" t="s">
        <v>1811</v>
      </c>
      <c r="E667" s="364"/>
      <c r="F667" s="414" t="s">
        <v>1582</v>
      </c>
      <c r="G667" s="147"/>
    </row>
    <row r="668" spans="2:7" ht="18.75">
      <c r="B668" s="365"/>
      <c r="C668" s="186" t="s">
        <v>536</v>
      </c>
      <c r="D668" s="332" t="s">
        <v>1165</v>
      </c>
      <c r="E668" s="364"/>
      <c r="F668" s="414" t="s">
        <v>1582</v>
      </c>
      <c r="G668" s="147"/>
    </row>
    <row r="669" spans="2:7" ht="18.75">
      <c r="B669" s="365"/>
      <c r="C669" s="186" t="s">
        <v>537</v>
      </c>
      <c r="D669" s="332" t="s">
        <v>1165</v>
      </c>
      <c r="E669" s="364"/>
      <c r="F669" s="414" t="s">
        <v>1582</v>
      </c>
      <c r="G669" s="147"/>
    </row>
    <row r="670" spans="2:7" ht="54">
      <c r="B670" s="365"/>
      <c r="C670" s="186" t="s">
        <v>538</v>
      </c>
      <c r="D670" s="332" t="s">
        <v>228</v>
      </c>
      <c r="E670" s="364"/>
      <c r="F670" s="414" t="s">
        <v>1582</v>
      </c>
      <c r="G670" s="147"/>
    </row>
    <row r="671" spans="2:7" ht="36">
      <c r="B671" s="365"/>
      <c r="C671" s="186" t="s">
        <v>539</v>
      </c>
      <c r="D671" s="332" t="s">
        <v>1164</v>
      </c>
      <c r="E671" s="364"/>
      <c r="F671" s="414" t="s">
        <v>1582</v>
      </c>
      <c r="G671" s="147"/>
    </row>
    <row r="672" spans="2:7" ht="36">
      <c r="B672" s="365"/>
      <c r="C672" s="186" t="s">
        <v>540</v>
      </c>
      <c r="D672" s="332" t="s">
        <v>70</v>
      </c>
      <c r="E672" s="364"/>
      <c r="F672" s="414" t="s">
        <v>1582</v>
      </c>
      <c r="G672" s="147"/>
    </row>
    <row r="673" spans="2:7" ht="18.75">
      <c r="B673" s="225" t="s">
        <v>1325</v>
      </c>
      <c r="C673" s="177" t="s">
        <v>1557</v>
      </c>
      <c r="D673" s="332" t="s">
        <v>1083</v>
      </c>
      <c r="E673" s="364"/>
      <c r="F673" s="414" t="s">
        <v>1583</v>
      </c>
      <c r="G673" s="147"/>
    </row>
    <row r="674" spans="2:7" ht="36">
      <c r="B674" s="365"/>
      <c r="C674" s="186" t="s">
        <v>541</v>
      </c>
      <c r="D674" s="332" t="s">
        <v>393</v>
      </c>
      <c r="E674" s="364"/>
      <c r="F674" s="414" t="s">
        <v>1583</v>
      </c>
      <c r="G674" s="147"/>
    </row>
    <row r="675" spans="2:7" ht="18.75">
      <c r="B675" s="365"/>
      <c r="C675" s="186" t="s">
        <v>542</v>
      </c>
      <c r="D675" s="332" t="s">
        <v>393</v>
      </c>
      <c r="E675" s="364"/>
      <c r="F675" s="414" t="s">
        <v>1583</v>
      </c>
      <c r="G675" s="147"/>
    </row>
    <row r="676" spans="2:7" ht="18.75">
      <c r="B676" s="365"/>
      <c r="C676" s="186" t="s">
        <v>537</v>
      </c>
      <c r="D676" s="332" t="s">
        <v>1165</v>
      </c>
      <c r="E676" s="364"/>
      <c r="F676" s="414" t="s">
        <v>1583</v>
      </c>
      <c r="G676" s="147"/>
    </row>
    <row r="677" spans="2:7" ht="18.75">
      <c r="B677" s="365"/>
      <c r="C677" s="366" t="s">
        <v>923</v>
      </c>
      <c r="D677" s="421" t="s">
        <v>407</v>
      </c>
      <c r="E677" s="364"/>
      <c r="F677" s="414" t="s">
        <v>1583</v>
      </c>
      <c r="G677" s="147"/>
    </row>
    <row r="678" spans="2:7" ht="36">
      <c r="B678" s="365"/>
      <c r="C678" s="366" t="s">
        <v>924</v>
      </c>
      <c r="D678" s="421" t="s">
        <v>1890</v>
      </c>
      <c r="E678" s="364"/>
      <c r="F678" s="414" t="s">
        <v>1583</v>
      </c>
      <c r="G678" s="147"/>
    </row>
    <row r="679" spans="2:7" ht="36">
      <c r="B679" s="367"/>
      <c r="C679" s="366" t="s">
        <v>925</v>
      </c>
      <c r="D679" s="421" t="s">
        <v>393</v>
      </c>
      <c r="E679" s="400"/>
      <c r="F679" s="414" t="s">
        <v>1583</v>
      </c>
      <c r="G679" s="147"/>
    </row>
    <row r="680" spans="2:7" ht="37.5">
      <c r="B680" s="291"/>
      <c r="C680" s="368" t="s">
        <v>1461</v>
      </c>
      <c r="D680" s="422" t="s">
        <v>1706</v>
      </c>
      <c r="E680" s="401"/>
      <c r="F680" s="414" t="s">
        <v>1584</v>
      </c>
      <c r="G680" s="147"/>
    </row>
    <row r="681" spans="2:7" ht="37.5" customHeight="1">
      <c r="B681" s="154"/>
      <c r="C681" s="316" t="s">
        <v>552</v>
      </c>
      <c r="D681" s="317"/>
      <c r="E681" s="411"/>
      <c r="F681" s="399"/>
      <c r="G681" s="147"/>
    </row>
    <row r="682" spans="2:7" ht="48" customHeight="1">
      <c r="B682" s="332" t="s">
        <v>1319</v>
      </c>
      <c r="C682" s="250" t="s">
        <v>1678</v>
      </c>
      <c r="D682" s="233" t="s">
        <v>1536</v>
      </c>
      <c r="E682" s="229" t="s">
        <v>1316</v>
      </c>
      <c r="F682" s="389"/>
      <c r="G682" s="147"/>
    </row>
    <row r="683" spans="2:7" ht="49.5" customHeight="1">
      <c r="B683" s="332" t="s">
        <v>1320</v>
      </c>
      <c r="C683" s="287" t="s">
        <v>1932</v>
      </c>
      <c r="D683" s="229" t="s">
        <v>1536</v>
      </c>
      <c r="E683" s="324" t="s">
        <v>1534</v>
      </c>
      <c r="F683" s="389"/>
      <c r="G683" s="147"/>
    </row>
    <row r="684" spans="2:7" ht="37.5" customHeight="1">
      <c r="B684" s="332"/>
      <c r="C684" s="268" t="s">
        <v>1933</v>
      </c>
      <c r="D684" s="229" t="s">
        <v>1706</v>
      </c>
      <c r="E684" s="324" t="s">
        <v>1534</v>
      </c>
      <c r="F684" s="389" t="s">
        <v>1092</v>
      </c>
      <c r="G684" s="147"/>
    </row>
    <row r="685" spans="2:7" ht="37.5" customHeight="1">
      <c r="B685" s="332"/>
      <c r="C685" s="268" t="s">
        <v>1934</v>
      </c>
      <c r="D685" s="229" t="s">
        <v>1687</v>
      </c>
      <c r="E685" s="324" t="s">
        <v>1534</v>
      </c>
      <c r="F685" s="389" t="s">
        <v>932</v>
      </c>
      <c r="G685" s="147"/>
    </row>
    <row r="686" spans="2:7" ht="31.5" customHeight="1">
      <c r="B686" s="332"/>
      <c r="C686" s="268" t="s">
        <v>1935</v>
      </c>
      <c r="D686" s="229" t="s">
        <v>1573</v>
      </c>
      <c r="E686" s="324" t="s">
        <v>1534</v>
      </c>
      <c r="F686" s="389" t="s">
        <v>932</v>
      </c>
      <c r="G686" s="147"/>
    </row>
    <row r="687" spans="2:7" ht="37.5" customHeight="1">
      <c r="B687" s="332" t="s">
        <v>1321</v>
      </c>
      <c r="C687" s="347" t="s">
        <v>1936</v>
      </c>
      <c r="D687" s="357" t="s">
        <v>1536</v>
      </c>
      <c r="E687" s="324" t="s">
        <v>1534</v>
      </c>
      <c r="F687" s="389"/>
      <c r="G687" s="147"/>
    </row>
    <row r="688" spans="2:7" ht="37.5" customHeight="1">
      <c r="B688" s="636"/>
      <c r="C688" s="641" t="s">
        <v>1937</v>
      </c>
      <c r="D688" s="636" t="s">
        <v>1707</v>
      </c>
      <c r="E688" s="643" t="s">
        <v>1534</v>
      </c>
      <c r="F688" s="645" t="s">
        <v>932</v>
      </c>
      <c r="G688" s="147"/>
    </row>
    <row r="689" spans="2:7" ht="22.5" customHeight="1">
      <c r="B689" s="637"/>
      <c r="C689" s="642"/>
      <c r="D689" s="637"/>
      <c r="E689" s="644"/>
      <c r="F689" s="646"/>
      <c r="G689" s="147"/>
    </row>
    <row r="690" spans="2:7" ht="37.5" customHeight="1">
      <c r="B690" s="332"/>
      <c r="C690" s="186" t="s">
        <v>1938</v>
      </c>
      <c r="D690" s="332" t="s">
        <v>1687</v>
      </c>
      <c r="E690" s="324" t="s">
        <v>1534</v>
      </c>
      <c r="F690" s="433" t="s">
        <v>1590</v>
      </c>
      <c r="G690" s="147"/>
    </row>
    <row r="691" spans="2:7" ht="37.5" customHeight="1">
      <c r="B691" s="332"/>
      <c r="C691" s="371" t="s">
        <v>1939</v>
      </c>
      <c r="D691" s="332" t="s">
        <v>1604</v>
      </c>
      <c r="E691" s="324" t="s">
        <v>1534</v>
      </c>
      <c r="F691" s="433" t="s">
        <v>1093</v>
      </c>
      <c r="G691" s="147"/>
    </row>
    <row r="692" spans="2:7" ht="37.5" customHeight="1">
      <c r="B692" s="332"/>
      <c r="C692" s="186" t="s">
        <v>428</v>
      </c>
      <c r="D692" s="332" t="s">
        <v>1814</v>
      </c>
      <c r="E692" s="324" t="s">
        <v>1534</v>
      </c>
      <c r="F692" s="433" t="s">
        <v>1093</v>
      </c>
      <c r="G692" s="147"/>
    </row>
    <row r="693" spans="2:7" ht="37.5" customHeight="1">
      <c r="B693" s="356"/>
      <c r="C693" s="186" t="s">
        <v>628</v>
      </c>
      <c r="D693" s="423" t="s">
        <v>234</v>
      </c>
      <c r="E693" s="324" t="s">
        <v>1534</v>
      </c>
      <c r="F693" s="433" t="s">
        <v>1093</v>
      </c>
      <c r="G693" s="147"/>
    </row>
    <row r="694" spans="2:7" ht="37.5" customHeight="1">
      <c r="B694" s="356"/>
      <c r="C694" s="186" t="s">
        <v>629</v>
      </c>
      <c r="D694" s="332" t="s">
        <v>1940</v>
      </c>
      <c r="E694" s="324" t="s">
        <v>1534</v>
      </c>
      <c r="F694" s="433" t="s">
        <v>1591</v>
      </c>
      <c r="G694" s="147"/>
    </row>
    <row r="695" spans="2:7" ht="51" customHeight="1">
      <c r="B695" s="356" t="s">
        <v>1322</v>
      </c>
      <c r="C695" s="248" t="s">
        <v>151</v>
      </c>
      <c r="D695" s="247">
        <v>2008</v>
      </c>
      <c r="E695" s="324" t="s">
        <v>1534</v>
      </c>
      <c r="F695" s="433"/>
      <c r="G695" s="147"/>
    </row>
    <row r="696" spans="2:7" ht="37.5" customHeight="1">
      <c r="B696" s="356"/>
      <c r="C696" s="241" t="s">
        <v>431</v>
      </c>
      <c r="D696" s="389" t="s">
        <v>1605</v>
      </c>
      <c r="E696" s="324" t="s">
        <v>1534</v>
      </c>
      <c r="F696" s="433" t="s">
        <v>1580</v>
      </c>
      <c r="G696" s="147"/>
    </row>
    <row r="697" spans="2:7" ht="37.5" customHeight="1">
      <c r="B697" s="356"/>
      <c r="C697" s="237" t="s">
        <v>432</v>
      </c>
      <c r="D697" s="389" t="s">
        <v>1704</v>
      </c>
      <c r="E697" s="324" t="s">
        <v>1534</v>
      </c>
      <c r="F697" s="433" t="s">
        <v>1580</v>
      </c>
      <c r="G697" s="147"/>
    </row>
    <row r="698" spans="2:7" ht="37.5" customHeight="1">
      <c r="B698" s="356"/>
      <c r="C698" s="237" t="s">
        <v>1589</v>
      </c>
      <c r="D698" s="389" t="s">
        <v>1840</v>
      </c>
      <c r="E698" s="324" t="s">
        <v>1534</v>
      </c>
      <c r="F698" s="433" t="s">
        <v>1580</v>
      </c>
      <c r="G698" s="147"/>
    </row>
    <row r="699" spans="2:7" ht="37.5" customHeight="1">
      <c r="B699" s="356"/>
      <c r="C699" s="237" t="s">
        <v>433</v>
      </c>
      <c r="D699" s="389" t="s">
        <v>197</v>
      </c>
      <c r="E699" s="324" t="s">
        <v>1534</v>
      </c>
      <c r="F699" s="433" t="s">
        <v>1455</v>
      </c>
      <c r="G699" s="147"/>
    </row>
    <row r="700" spans="2:7" ht="37.5" customHeight="1">
      <c r="B700" s="356" t="s">
        <v>1323</v>
      </c>
      <c r="C700" s="372" t="s">
        <v>1941</v>
      </c>
      <c r="D700" s="356" t="s">
        <v>1536</v>
      </c>
      <c r="E700" s="324" t="s">
        <v>1534</v>
      </c>
      <c r="F700" s="433"/>
      <c r="G700" s="147"/>
    </row>
    <row r="701" spans="2:7" ht="37.5" customHeight="1">
      <c r="B701" s="356"/>
      <c r="C701" s="368" t="s">
        <v>1087</v>
      </c>
      <c r="D701" s="356" t="s">
        <v>1707</v>
      </c>
      <c r="E701" s="324" t="s">
        <v>1534</v>
      </c>
      <c r="F701" s="433" t="s">
        <v>930</v>
      </c>
      <c r="G701" s="147"/>
    </row>
    <row r="702" spans="2:7" ht="37.5" customHeight="1">
      <c r="B702" s="356"/>
      <c r="C702" s="184" t="s">
        <v>1088</v>
      </c>
      <c r="D702" s="356" t="s">
        <v>1604</v>
      </c>
      <c r="E702" s="324" t="s">
        <v>1534</v>
      </c>
      <c r="F702" s="433" t="s">
        <v>1093</v>
      </c>
      <c r="G702" s="147"/>
    </row>
    <row r="703" spans="2:7" ht="37.5" customHeight="1">
      <c r="B703" s="356"/>
      <c r="C703" s="186" t="s">
        <v>1089</v>
      </c>
      <c r="D703" s="332" t="s">
        <v>1814</v>
      </c>
      <c r="E703" s="324" t="s">
        <v>1534</v>
      </c>
      <c r="F703" s="433" t="s">
        <v>1093</v>
      </c>
      <c r="G703" s="147"/>
    </row>
    <row r="704" spans="2:7" ht="37.5" customHeight="1">
      <c r="B704" s="356"/>
      <c r="C704" s="186" t="s">
        <v>1090</v>
      </c>
      <c r="D704" s="423" t="s">
        <v>234</v>
      </c>
      <c r="E704" s="324" t="s">
        <v>1534</v>
      </c>
      <c r="F704" s="433" t="s">
        <v>1093</v>
      </c>
      <c r="G704" s="147"/>
    </row>
    <row r="705" spans="2:7" ht="37.5" customHeight="1">
      <c r="B705" s="356"/>
      <c r="C705" s="186" t="s">
        <v>1091</v>
      </c>
      <c r="D705" s="332" t="s">
        <v>1940</v>
      </c>
      <c r="E705" s="324" t="s">
        <v>1534</v>
      </c>
      <c r="F705" s="433" t="s">
        <v>1094</v>
      </c>
      <c r="G705" s="147"/>
    </row>
    <row r="706" spans="2:7" ht="37.5">
      <c r="B706" s="251" t="s">
        <v>1324</v>
      </c>
      <c r="C706" s="248" t="s">
        <v>1459</v>
      </c>
      <c r="D706" s="229" t="s">
        <v>1536</v>
      </c>
      <c r="E706" s="403" t="s">
        <v>633</v>
      </c>
      <c r="F706" s="433"/>
      <c r="G706" s="147"/>
    </row>
    <row r="707" spans="2:7" ht="18.75" customHeight="1">
      <c r="B707" s="251" t="s">
        <v>958</v>
      </c>
      <c r="C707" s="188" t="s">
        <v>871</v>
      </c>
      <c r="D707" s="324" t="s">
        <v>874</v>
      </c>
      <c r="E707" s="653" t="s">
        <v>872</v>
      </c>
      <c r="F707" s="433" t="s">
        <v>873</v>
      </c>
      <c r="G707" s="147"/>
    </row>
    <row r="708" spans="2:7" ht="18.75">
      <c r="B708" s="251"/>
      <c r="C708" s="188" t="s">
        <v>1394</v>
      </c>
      <c r="D708" s="324" t="s">
        <v>1687</v>
      </c>
      <c r="E708" s="654"/>
      <c r="F708" s="433" t="s">
        <v>873</v>
      </c>
      <c r="G708" s="147"/>
    </row>
    <row r="709" spans="2:7" ht="18.75">
      <c r="B709" s="251"/>
      <c r="C709" s="188" t="s">
        <v>1395</v>
      </c>
      <c r="D709" s="324" t="s">
        <v>198</v>
      </c>
      <c r="E709" s="654"/>
      <c r="F709" s="433" t="s">
        <v>1410</v>
      </c>
      <c r="G709" s="147"/>
    </row>
    <row r="710" spans="2:7" ht="18.75">
      <c r="B710" s="251"/>
      <c r="C710" s="188" t="s">
        <v>1402</v>
      </c>
      <c r="D710" s="324" t="s">
        <v>1813</v>
      </c>
      <c r="E710" s="655"/>
      <c r="F710" s="433" t="s">
        <v>1412</v>
      </c>
      <c r="G710" s="147"/>
    </row>
    <row r="711" spans="2:7" ht="18.75">
      <c r="B711" s="251" t="s">
        <v>959</v>
      </c>
      <c r="C711" s="188" t="s">
        <v>704</v>
      </c>
      <c r="D711" s="324" t="s">
        <v>1777</v>
      </c>
      <c r="E711" s="653" t="s">
        <v>875</v>
      </c>
      <c r="F711" s="433" t="s">
        <v>1412</v>
      </c>
      <c r="G711" s="147"/>
    </row>
    <row r="712" spans="2:7" ht="18.75">
      <c r="B712" s="251"/>
      <c r="C712" s="188" t="s">
        <v>1396</v>
      </c>
      <c r="D712" s="324" t="s">
        <v>1813</v>
      </c>
      <c r="E712" s="654"/>
      <c r="F712" s="433" t="s">
        <v>1412</v>
      </c>
      <c r="G712" s="147"/>
    </row>
    <row r="713" spans="2:7" ht="18.75">
      <c r="B713" s="251"/>
      <c r="C713" s="188" t="s">
        <v>1397</v>
      </c>
      <c r="D713" s="324" t="s">
        <v>1777</v>
      </c>
      <c r="E713" s="655"/>
      <c r="F713" s="433" t="s">
        <v>1412</v>
      </c>
      <c r="G713" s="147"/>
    </row>
    <row r="714" spans="2:7" ht="18.75">
      <c r="B714" s="251" t="s">
        <v>960</v>
      </c>
      <c r="C714" s="188" t="s">
        <v>1496</v>
      </c>
      <c r="D714" s="324" t="s">
        <v>876</v>
      </c>
      <c r="E714" s="653" t="s">
        <v>1534</v>
      </c>
      <c r="F714" s="433" t="s">
        <v>1412</v>
      </c>
      <c r="G714" s="147"/>
    </row>
    <row r="715" spans="2:7" ht="18.75">
      <c r="B715" s="251"/>
      <c r="C715" s="188" t="s">
        <v>868</v>
      </c>
      <c r="D715" s="324" t="s">
        <v>1605</v>
      </c>
      <c r="E715" s="654"/>
      <c r="F715" s="433" t="s">
        <v>1412</v>
      </c>
      <c r="G715" s="147"/>
    </row>
    <row r="716" spans="2:7" ht="18.75">
      <c r="B716" s="251"/>
      <c r="C716" s="186" t="s">
        <v>546</v>
      </c>
      <c r="D716" s="324" t="s">
        <v>1605</v>
      </c>
      <c r="E716" s="654"/>
      <c r="F716" s="433" t="s">
        <v>1580</v>
      </c>
      <c r="G716" s="147"/>
    </row>
    <row r="717" spans="2:7" ht="18.75">
      <c r="B717" s="251"/>
      <c r="C717" s="186" t="s">
        <v>877</v>
      </c>
      <c r="D717" s="324" t="s">
        <v>321</v>
      </c>
      <c r="E717" s="654"/>
      <c r="F717" s="433" t="s">
        <v>1580</v>
      </c>
      <c r="G717" s="147"/>
    </row>
    <row r="718" spans="2:7" ht="18.75">
      <c r="B718" s="251"/>
      <c r="C718" s="273" t="s">
        <v>1398</v>
      </c>
      <c r="D718" s="324" t="s">
        <v>1840</v>
      </c>
      <c r="E718" s="654"/>
      <c r="F718" s="433" t="s">
        <v>1580</v>
      </c>
      <c r="G718" s="147"/>
    </row>
    <row r="719" spans="2:7" ht="18.75">
      <c r="B719" s="251"/>
      <c r="C719" s="188" t="s">
        <v>1397</v>
      </c>
      <c r="D719" s="324" t="s">
        <v>547</v>
      </c>
      <c r="E719" s="655"/>
      <c r="F719" s="433" t="s">
        <v>1412</v>
      </c>
      <c r="G719" s="147"/>
    </row>
    <row r="720" spans="2:7" ht="18.75">
      <c r="B720" s="251" t="s">
        <v>961</v>
      </c>
      <c r="C720" s="188" t="s">
        <v>1460</v>
      </c>
      <c r="D720" s="324" t="s">
        <v>548</v>
      </c>
      <c r="E720" s="653" t="s">
        <v>1534</v>
      </c>
      <c r="F720" s="433" t="s">
        <v>1412</v>
      </c>
      <c r="G720" s="147"/>
    </row>
    <row r="721" spans="2:7" ht="18.75">
      <c r="B721" s="251"/>
      <c r="C721" s="188" t="s">
        <v>1394</v>
      </c>
      <c r="D721" s="324" t="s">
        <v>1778</v>
      </c>
      <c r="E721" s="654"/>
      <c r="F721" s="433" t="s">
        <v>1412</v>
      </c>
      <c r="G721" s="147"/>
    </row>
    <row r="722" spans="2:7" ht="18.75">
      <c r="B722" s="251"/>
      <c r="C722" s="188" t="s">
        <v>1399</v>
      </c>
      <c r="D722" s="324" t="s">
        <v>549</v>
      </c>
      <c r="E722" s="654"/>
      <c r="F722" s="433" t="s">
        <v>1412</v>
      </c>
      <c r="G722" s="147"/>
    </row>
    <row r="723" spans="2:7" ht="18.75">
      <c r="B723" s="251"/>
      <c r="C723" s="188" t="s">
        <v>868</v>
      </c>
      <c r="D723" s="324" t="s">
        <v>1605</v>
      </c>
      <c r="E723" s="654"/>
      <c r="F723" s="433" t="s">
        <v>1412</v>
      </c>
      <c r="G723" s="147"/>
    </row>
    <row r="724" spans="2:7" ht="18.75">
      <c r="B724" s="251"/>
      <c r="C724" s="186" t="s">
        <v>546</v>
      </c>
      <c r="D724" s="324" t="s">
        <v>1905</v>
      </c>
      <c r="E724" s="654"/>
      <c r="F724" s="433" t="s">
        <v>1456</v>
      </c>
      <c r="G724" s="147"/>
    </row>
    <row r="725" spans="2:7" ht="18.75">
      <c r="B725" s="251"/>
      <c r="C725" s="186" t="s">
        <v>877</v>
      </c>
      <c r="D725" s="324" t="s">
        <v>321</v>
      </c>
      <c r="E725" s="654"/>
      <c r="F725" s="433" t="s">
        <v>1456</v>
      </c>
      <c r="G725" s="147"/>
    </row>
    <row r="726" spans="2:7" ht="18.75">
      <c r="B726" s="251"/>
      <c r="C726" s="273" t="s">
        <v>1400</v>
      </c>
      <c r="D726" s="324" t="s">
        <v>1840</v>
      </c>
      <c r="E726" s="654"/>
      <c r="F726" s="433" t="s">
        <v>1456</v>
      </c>
      <c r="G726" s="147"/>
    </row>
    <row r="727" spans="2:7" ht="18.75">
      <c r="B727" s="251"/>
      <c r="C727" s="188" t="s">
        <v>1401</v>
      </c>
      <c r="D727" s="324" t="s">
        <v>1707</v>
      </c>
      <c r="E727" s="654"/>
      <c r="F727" s="433" t="s">
        <v>1412</v>
      </c>
      <c r="G727" s="147"/>
    </row>
    <row r="728" spans="2:7" ht="18.75">
      <c r="B728" s="251"/>
      <c r="C728" s="188" t="s">
        <v>1402</v>
      </c>
      <c r="D728" s="324" t="s">
        <v>1707</v>
      </c>
      <c r="E728" s="655"/>
      <c r="F728" s="433" t="s">
        <v>1412</v>
      </c>
      <c r="G728" s="147"/>
    </row>
    <row r="729" spans="2:7" ht="18.75">
      <c r="B729" s="251" t="s">
        <v>962</v>
      </c>
      <c r="C729" s="188" t="s">
        <v>550</v>
      </c>
      <c r="D729" s="324" t="s">
        <v>392</v>
      </c>
      <c r="E729" s="653" t="s">
        <v>875</v>
      </c>
      <c r="F729" s="433" t="s">
        <v>1412</v>
      </c>
      <c r="G729" s="147"/>
    </row>
    <row r="730" spans="2:7" ht="18.75">
      <c r="B730" s="251"/>
      <c r="C730" s="188" t="s">
        <v>1403</v>
      </c>
      <c r="D730" s="324" t="s">
        <v>1706</v>
      </c>
      <c r="E730" s="654"/>
      <c r="F730" s="433" t="s">
        <v>1412</v>
      </c>
      <c r="G730" s="147"/>
    </row>
    <row r="731" spans="2:7" ht="18.75">
      <c r="B731" s="251"/>
      <c r="C731" s="188" t="s">
        <v>1397</v>
      </c>
      <c r="D731" s="324" t="s">
        <v>1707</v>
      </c>
      <c r="E731" s="655"/>
      <c r="F731" s="433" t="s">
        <v>1412</v>
      </c>
      <c r="G731" s="147"/>
    </row>
    <row r="732" spans="2:7" ht="18.75">
      <c r="B732" s="251" t="s">
        <v>1817</v>
      </c>
      <c r="C732" s="188" t="s">
        <v>1461</v>
      </c>
      <c r="D732" s="324" t="s">
        <v>1706</v>
      </c>
      <c r="E732" s="653" t="s">
        <v>1534</v>
      </c>
      <c r="F732" s="433" t="s">
        <v>1412</v>
      </c>
      <c r="G732" s="147"/>
    </row>
    <row r="733" spans="2:7" ht="18.75">
      <c r="B733" s="251"/>
      <c r="C733" s="188" t="s">
        <v>1404</v>
      </c>
      <c r="D733" s="324" t="s">
        <v>1706</v>
      </c>
      <c r="E733" s="654"/>
      <c r="F733" s="433" t="s">
        <v>1412</v>
      </c>
      <c r="G733" s="147"/>
    </row>
    <row r="734" spans="2:7" ht="18.75">
      <c r="B734" s="251"/>
      <c r="C734" s="188" t="s">
        <v>1405</v>
      </c>
      <c r="D734" s="324" t="s">
        <v>1706</v>
      </c>
      <c r="E734" s="655"/>
      <c r="F734" s="433" t="s">
        <v>1412</v>
      </c>
      <c r="G734" s="147"/>
    </row>
    <row r="735" spans="2:7" ht="18.75">
      <c r="B735" s="251" t="s">
        <v>963</v>
      </c>
      <c r="C735" s="188" t="s">
        <v>1462</v>
      </c>
      <c r="D735" s="324" t="s">
        <v>1687</v>
      </c>
      <c r="E735" s="449"/>
      <c r="F735" s="433" t="s">
        <v>1412</v>
      </c>
      <c r="G735" s="147"/>
    </row>
    <row r="736" spans="2:7" ht="18.75">
      <c r="B736" s="251"/>
      <c r="C736" s="188" t="s">
        <v>1404</v>
      </c>
      <c r="D736" s="324" t="s">
        <v>1707</v>
      </c>
      <c r="E736" s="404"/>
      <c r="F736" s="433" t="s">
        <v>1412</v>
      </c>
      <c r="G736" s="147"/>
    </row>
    <row r="737" spans="2:7" ht="18.75">
      <c r="B737" s="251"/>
      <c r="C737" s="188" t="s">
        <v>1405</v>
      </c>
      <c r="D737" s="324" t="s">
        <v>1687</v>
      </c>
      <c r="E737" s="404"/>
      <c r="F737" s="433" t="s">
        <v>1412</v>
      </c>
      <c r="G737" s="147"/>
    </row>
    <row r="738" spans="2:7" ht="18.75">
      <c r="B738" s="251"/>
      <c r="C738" s="366" t="s">
        <v>965</v>
      </c>
      <c r="D738" s="373" t="s">
        <v>1536</v>
      </c>
      <c r="E738" s="442"/>
      <c r="F738" s="433"/>
      <c r="G738" s="147"/>
    </row>
    <row r="739" spans="2:7" ht="37.5">
      <c r="B739" s="374" t="s">
        <v>964</v>
      </c>
      <c r="C739" s="366" t="s">
        <v>966</v>
      </c>
      <c r="D739" s="421" t="s">
        <v>967</v>
      </c>
      <c r="E739" s="376" t="s">
        <v>634</v>
      </c>
      <c r="F739" s="433" t="s">
        <v>930</v>
      </c>
      <c r="G739" s="147"/>
    </row>
    <row r="740" spans="2:7" ht="18.75">
      <c r="B740" s="374"/>
      <c r="C740" s="366" t="s">
        <v>968</v>
      </c>
      <c r="D740" s="421" t="s">
        <v>969</v>
      </c>
      <c r="E740" s="442"/>
      <c r="F740" s="433" t="s">
        <v>930</v>
      </c>
      <c r="G740" s="147"/>
    </row>
    <row r="741" spans="2:7" ht="18.75">
      <c r="B741" s="374"/>
      <c r="C741" s="366" t="s">
        <v>970</v>
      </c>
      <c r="D741" s="421" t="s">
        <v>969</v>
      </c>
      <c r="E741" s="442"/>
      <c r="F741" s="433" t="s">
        <v>930</v>
      </c>
      <c r="G741" s="147"/>
    </row>
    <row r="742" spans="2:7" ht="18.75">
      <c r="B742" s="374"/>
      <c r="C742" s="366" t="s">
        <v>971</v>
      </c>
      <c r="D742" s="421" t="s">
        <v>972</v>
      </c>
      <c r="E742" s="442"/>
      <c r="F742" s="433" t="s">
        <v>930</v>
      </c>
      <c r="G742" s="147"/>
    </row>
    <row r="743" spans="2:7" ht="18.75">
      <c r="B743" s="374" t="s">
        <v>1276</v>
      </c>
      <c r="C743" s="366" t="s">
        <v>1916</v>
      </c>
      <c r="D743" s="421" t="s">
        <v>1813</v>
      </c>
      <c r="E743" s="376" t="s">
        <v>630</v>
      </c>
      <c r="F743" s="433" t="s">
        <v>973</v>
      </c>
      <c r="G743" s="147"/>
    </row>
    <row r="744" spans="2:7" ht="24.75" customHeight="1">
      <c r="B744" s="374"/>
      <c r="C744" s="366" t="s">
        <v>974</v>
      </c>
      <c r="D744" s="421" t="s">
        <v>1812</v>
      </c>
      <c r="E744" s="442"/>
      <c r="F744" s="433" t="s">
        <v>973</v>
      </c>
      <c r="G744" s="147"/>
    </row>
    <row r="745" spans="2:7" ht="18.75">
      <c r="B745" s="374"/>
      <c r="C745" s="366" t="s">
        <v>975</v>
      </c>
      <c r="D745" s="421" t="s">
        <v>1813</v>
      </c>
      <c r="E745" s="442"/>
      <c r="F745" s="433" t="s">
        <v>973</v>
      </c>
      <c r="G745" s="147"/>
    </row>
    <row r="746" spans="2:7" ht="18.75">
      <c r="B746" s="374"/>
      <c r="C746" s="366" t="s">
        <v>976</v>
      </c>
      <c r="D746" s="421" t="s">
        <v>1813</v>
      </c>
      <c r="E746" s="442"/>
      <c r="F746" s="433" t="s">
        <v>973</v>
      </c>
      <c r="G746" s="147"/>
    </row>
    <row r="747" spans="2:7" ht="18.75">
      <c r="B747" s="374" t="s">
        <v>1277</v>
      </c>
      <c r="C747" s="366" t="s">
        <v>1917</v>
      </c>
      <c r="D747" s="421" t="s">
        <v>1605</v>
      </c>
      <c r="E747" s="376" t="s">
        <v>631</v>
      </c>
      <c r="F747" s="433" t="s">
        <v>929</v>
      </c>
      <c r="G747" s="147"/>
    </row>
    <row r="748" spans="2:7" ht="18.75">
      <c r="B748" s="374"/>
      <c r="C748" s="366" t="s">
        <v>968</v>
      </c>
      <c r="D748" s="421" t="s">
        <v>1814</v>
      </c>
      <c r="E748" s="442"/>
      <c r="F748" s="433" t="s">
        <v>929</v>
      </c>
      <c r="G748" s="147"/>
    </row>
    <row r="749" spans="2:7" ht="18.75">
      <c r="B749" s="374"/>
      <c r="C749" s="366" t="s">
        <v>970</v>
      </c>
      <c r="D749" s="421" t="s">
        <v>1605</v>
      </c>
      <c r="E749" s="442"/>
      <c r="F749" s="433" t="s">
        <v>929</v>
      </c>
      <c r="G749" s="147"/>
    </row>
    <row r="750" spans="2:7" ht="18.75">
      <c r="B750" s="374"/>
      <c r="C750" s="366" t="s">
        <v>971</v>
      </c>
      <c r="D750" s="421" t="s">
        <v>1605</v>
      </c>
      <c r="E750" s="442"/>
      <c r="F750" s="433" t="s">
        <v>929</v>
      </c>
      <c r="G750" s="147"/>
    </row>
    <row r="751" spans="2:7" ht="36">
      <c r="B751" s="374" t="s">
        <v>1278</v>
      </c>
      <c r="C751" s="366" t="s">
        <v>1458</v>
      </c>
      <c r="D751" s="421" t="s">
        <v>1814</v>
      </c>
      <c r="E751" s="376" t="s">
        <v>631</v>
      </c>
      <c r="F751" s="433" t="s">
        <v>973</v>
      </c>
      <c r="G751" s="147"/>
    </row>
    <row r="752" spans="2:7" ht="18.75">
      <c r="B752" s="374"/>
      <c r="C752" s="366" t="s">
        <v>977</v>
      </c>
      <c r="D752" s="421" t="s">
        <v>1814</v>
      </c>
      <c r="E752" s="442"/>
      <c r="F752" s="433" t="s">
        <v>973</v>
      </c>
      <c r="G752" s="147"/>
    </row>
    <row r="753" spans="2:7" ht="18.75">
      <c r="B753" s="374"/>
      <c r="C753" s="366" t="s">
        <v>1272</v>
      </c>
      <c r="D753" s="421" t="s">
        <v>1814</v>
      </c>
      <c r="E753" s="442"/>
      <c r="F753" s="433" t="s">
        <v>973</v>
      </c>
      <c r="G753" s="147"/>
    </row>
    <row r="754" spans="2:7" ht="18.75">
      <c r="B754" s="374"/>
      <c r="C754" s="366" t="s">
        <v>1273</v>
      </c>
      <c r="D754" s="421" t="s">
        <v>1814</v>
      </c>
      <c r="E754" s="442"/>
      <c r="F754" s="433" t="s">
        <v>973</v>
      </c>
      <c r="G754" s="147"/>
    </row>
    <row r="755" spans="2:7" ht="18.75">
      <c r="B755" s="374" t="s">
        <v>1279</v>
      </c>
      <c r="C755" s="366" t="s">
        <v>1918</v>
      </c>
      <c r="D755" s="421" t="s">
        <v>1605</v>
      </c>
      <c r="E755" s="376" t="s">
        <v>631</v>
      </c>
      <c r="F755" s="433" t="s">
        <v>929</v>
      </c>
      <c r="G755" s="147"/>
    </row>
    <row r="756" spans="2:7" ht="18.75">
      <c r="B756" s="374"/>
      <c r="C756" s="366" t="s">
        <v>977</v>
      </c>
      <c r="D756" s="421" t="s">
        <v>1814</v>
      </c>
      <c r="E756" s="442"/>
      <c r="F756" s="433" t="s">
        <v>929</v>
      </c>
      <c r="G756" s="147"/>
    </row>
    <row r="757" spans="2:7" ht="18.75">
      <c r="B757" s="374"/>
      <c r="C757" s="366" t="s">
        <v>1272</v>
      </c>
      <c r="D757" s="421" t="s">
        <v>1605</v>
      </c>
      <c r="E757" s="442"/>
      <c r="F757" s="433" t="s">
        <v>929</v>
      </c>
      <c r="G757" s="147"/>
    </row>
    <row r="758" spans="2:7" ht="18.75">
      <c r="B758" s="374"/>
      <c r="C758" s="366" t="s">
        <v>1273</v>
      </c>
      <c r="D758" s="421" t="s">
        <v>1605</v>
      </c>
      <c r="E758" s="442"/>
      <c r="F758" s="433" t="s">
        <v>929</v>
      </c>
      <c r="G758" s="147"/>
    </row>
    <row r="759" spans="2:7" ht="18.75">
      <c r="B759" s="374" t="s">
        <v>1280</v>
      </c>
      <c r="C759" s="366" t="s">
        <v>1919</v>
      </c>
      <c r="D759" s="421" t="s">
        <v>1605</v>
      </c>
      <c r="E759" s="376" t="s">
        <v>631</v>
      </c>
      <c r="F759" s="433" t="s">
        <v>973</v>
      </c>
      <c r="G759" s="147"/>
    </row>
    <row r="760" spans="2:7" ht="18.75">
      <c r="B760" s="374"/>
      <c r="C760" s="366" t="s">
        <v>821</v>
      </c>
      <c r="D760" s="421" t="s">
        <v>1814</v>
      </c>
      <c r="E760" s="442"/>
      <c r="F760" s="433" t="s">
        <v>973</v>
      </c>
      <c r="G760" s="147"/>
    </row>
    <row r="761" spans="2:7" ht="18.75">
      <c r="B761" s="374"/>
      <c r="C761" s="366" t="s">
        <v>1274</v>
      </c>
      <c r="D761" s="421" t="s">
        <v>1605</v>
      </c>
      <c r="E761" s="442"/>
      <c r="F761" s="433" t="s">
        <v>973</v>
      </c>
      <c r="G761" s="147"/>
    </row>
    <row r="762" spans="2:7" ht="36">
      <c r="B762" s="374"/>
      <c r="C762" s="366" t="s">
        <v>1275</v>
      </c>
      <c r="D762" s="421" t="s">
        <v>1605</v>
      </c>
      <c r="E762" s="441"/>
      <c r="F762" s="433" t="s">
        <v>973</v>
      </c>
      <c r="G762" s="147"/>
    </row>
    <row r="763" spans="2:7" ht="18.75">
      <c r="B763" s="374" t="s">
        <v>1281</v>
      </c>
      <c r="C763" s="366" t="s">
        <v>1818</v>
      </c>
      <c r="D763" s="421" t="s">
        <v>824</v>
      </c>
      <c r="E763" s="376" t="s">
        <v>631</v>
      </c>
      <c r="F763" s="433" t="s">
        <v>825</v>
      </c>
      <c r="G763" s="147"/>
    </row>
    <row r="764" spans="2:7" ht="18.75">
      <c r="B764" s="374"/>
      <c r="C764" s="366" t="s">
        <v>822</v>
      </c>
      <c r="D764" s="421" t="s">
        <v>1812</v>
      </c>
      <c r="E764" s="442"/>
      <c r="F764" s="433" t="s">
        <v>825</v>
      </c>
      <c r="G764" s="147"/>
    </row>
    <row r="765" spans="2:7" ht="36">
      <c r="B765" s="374"/>
      <c r="C765" s="366" t="s">
        <v>823</v>
      </c>
      <c r="D765" s="421" t="s">
        <v>824</v>
      </c>
      <c r="E765" s="442"/>
      <c r="F765" s="433" t="s">
        <v>825</v>
      </c>
      <c r="G765" s="147"/>
    </row>
    <row r="766" spans="2:7" ht="37.5">
      <c r="B766" s="374" t="s">
        <v>1131</v>
      </c>
      <c r="C766" s="237" t="s">
        <v>1132</v>
      </c>
      <c r="D766" s="389">
        <v>2008</v>
      </c>
      <c r="E766" s="645" t="s">
        <v>1534</v>
      </c>
      <c r="F766" s="433" t="s">
        <v>618</v>
      </c>
      <c r="G766" s="147"/>
    </row>
    <row r="767" spans="2:7" ht="18.75">
      <c r="B767" s="374"/>
      <c r="C767" s="500" t="s">
        <v>619</v>
      </c>
      <c r="D767" s="501" t="s">
        <v>1814</v>
      </c>
      <c r="E767" s="727"/>
      <c r="F767" s="433"/>
      <c r="G767" s="147"/>
    </row>
    <row r="768" spans="2:7" ht="18.75">
      <c r="B768" s="374"/>
      <c r="C768" s="366" t="s">
        <v>970</v>
      </c>
      <c r="D768" s="389" t="s">
        <v>1605</v>
      </c>
      <c r="E768" s="727"/>
      <c r="F768" s="433"/>
      <c r="G768" s="147"/>
    </row>
    <row r="769" spans="2:7" ht="18.75">
      <c r="B769" s="374"/>
      <c r="C769" s="366" t="s">
        <v>620</v>
      </c>
      <c r="D769" s="389" t="s">
        <v>1605</v>
      </c>
      <c r="E769" s="728"/>
      <c r="F769" s="433"/>
      <c r="G769" s="147"/>
    </row>
    <row r="770" spans="2:7" ht="43.5" customHeight="1">
      <c r="B770" s="251" t="s">
        <v>1325</v>
      </c>
      <c r="C770" s="225" t="s">
        <v>1914</v>
      </c>
      <c r="D770" s="286" t="s">
        <v>1593</v>
      </c>
      <c r="E770" s="403" t="s">
        <v>1534</v>
      </c>
      <c r="F770" s="433" t="s">
        <v>1592</v>
      </c>
      <c r="G770" s="147"/>
    </row>
    <row r="771" spans="2:7" ht="48" customHeight="1">
      <c r="B771" s="251" t="s">
        <v>1326</v>
      </c>
      <c r="C771" s="246" t="s">
        <v>650</v>
      </c>
      <c r="D771" s="286">
        <v>2008</v>
      </c>
      <c r="E771" s="668" t="s">
        <v>1534</v>
      </c>
      <c r="F771" s="474" t="s">
        <v>1412</v>
      </c>
      <c r="G771" s="147"/>
    </row>
    <row r="772" spans="2:7" ht="54">
      <c r="B772" s="251"/>
      <c r="C772" s="186" t="s">
        <v>651</v>
      </c>
      <c r="D772" s="286" t="s">
        <v>1811</v>
      </c>
      <c r="E772" s="669"/>
      <c r="F772" s="474" t="s">
        <v>1412</v>
      </c>
      <c r="G772" s="147"/>
    </row>
    <row r="773" spans="2:7" ht="18.75">
      <c r="B773" s="251"/>
      <c r="C773" s="186" t="s">
        <v>1497</v>
      </c>
      <c r="D773" s="286" t="s">
        <v>1813</v>
      </c>
      <c r="E773" s="669"/>
      <c r="F773" s="474" t="s">
        <v>1580</v>
      </c>
      <c r="G773" s="147"/>
    </row>
    <row r="774" spans="2:7" ht="36">
      <c r="B774" s="251"/>
      <c r="C774" s="186" t="s">
        <v>152</v>
      </c>
      <c r="D774" s="286" t="s">
        <v>1814</v>
      </c>
      <c r="E774" s="670"/>
      <c r="F774" s="474" t="s">
        <v>1580</v>
      </c>
      <c r="G774" s="147"/>
    </row>
    <row r="775" spans="2:7" ht="46.5" customHeight="1">
      <c r="B775" s="251"/>
      <c r="C775" s="186" t="s">
        <v>755</v>
      </c>
      <c r="D775" s="324" t="s">
        <v>197</v>
      </c>
      <c r="E775" s="405"/>
      <c r="F775" s="474" t="s">
        <v>1455</v>
      </c>
      <c r="G775" s="147"/>
    </row>
    <row r="776" spans="2:7" ht="18.75">
      <c r="B776" s="251"/>
      <c r="C776" s="318" t="s">
        <v>1472</v>
      </c>
      <c r="D776" s="424"/>
      <c r="E776" s="406"/>
      <c r="F776" s="475"/>
      <c r="G776" s="147"/>
    </row>
    <row r="777" spans="2:7" ht="37.5" customHeight="1">
      <c r="B777" s="671" t="s">
        <v>1319</v>
      </c>
      <c r="C777" s="248" t="s">
        <v>1130</v>
      </c>
      <c r="D777" s="229" t="s">
        <v>1536</v>
      </c>
      <c r="E777" s="653" t="s">
        <v>1436</v>
      </c>
      <c r="F777" s="433"/>
      <c r="G777" s="147"/>
    </row>
    <row r="778" spans="2:7" ht="36">
      <c r="B778" s="672"/>
      <c r="C778" s="188" t="s">
        <v>1782</v>
      </c>
      <c r="D778" s="324" t="s">
        <v>1812</v>
      </c>
      <c r="E778" s="654"/>
      <c r="F778" s="433" t="s">
        <v>973</v>
      </c>
      <c r="G778" s="147"/>
    </row>
    <row r="779" spans="2:7" ht="36">
      <c r="B779" s="672"/>
      <c r="C779" s="375" t="s">
        <v>421</v>
      </c>
      <c r="D779" s="324" t="s">
        <v>116</v>
      </c>
      <c r="E779" s="654"/>
      <c r="F779" s="433" t="s">
        <v>973</v>
      </c>
      <c r="G779" s="147"/>
    </row>
    <row r="780" spans="2:7" ht="18.75">
      <c r="B780" s="672"/>
      <c r="C780" s="184" t="s">
        <v>632</v>
      </c>
      <c r="D780" s="324" t="s">
        <v>1707</v>
      </c>
      <c r="E780" s="654"/>
      <c r="F780" s="433" t="s">
        <v>973</v>
      </c>
      <c r="G780" s="147"/>
    </row>
    <row r="781" spans="2:7" ht="36">
      <c r="B781" s="673"/>
      <c r="C781" s="275" t="s">
        <v>422</v>
      </c>
      <c r="D781" s="324" t="s">
        <v>1707</v>
      </c>
      <c r="E781" s="655"/>
      <c r="F781" s="433" t="s">
        <v>973</v>
      </c>
      <c r="G781" s="147"/>
    </row>
    <row r="782" spans="2:7" ht="37.5">
      <c r="B782" s="322" t="s">
        <v>1320</v>
      </c>
      <c r="C782" s="348" t="s">
        <v>423</v>
      </c>
      <c r="D782" s="376" t="s">
        <v>1536</v>
      </c>
      <c r="E782" s="376" t="s">
        <v>424</v>
      </c>
      <c r="F782" s="322"/>
      <c r="G782" s="147"/>
    </row>
    <row r="783" spans="2:7" ht="36">
      <c r="B783" s="322"/>
      <c r="C783" s="186" t="s">
        <v>425</v>
      </c>
      <c r="D783" s="332" t="s">
        <v>426</v>
      </c>
      <c r="E783" s="407"/>
      <c r="F783" s="433" t="s">
        <v>932</v>
      </c>
      <c r="G783" s="147"/>
    </row>
    <row r="784" spans="2:7" ht="37.5">
      <c r="B784" s="322"/>
      <c r="C784" s="186" t="s">
        <v>427</v>
      </c>
      <c r="D784" s="332" t="s">
        <v>190</v>
      </c>
      <c r="E784" s="407"/>
      <c r="F784" s="433" t="s">
        <v>973</v>
      </c>
      <c r="G784" s="147"/>
    </row>
    <row r="785" spans="2:7" ht="37.5">
      <c r="B785" s="322"/>
      <c r="C785" s="186" t="s">
        <v>1293</v>
      </c>
      <c r="D785" s="332" t="s">
        <v>528</v>
      </c>
      <c r="E785" s="407"/>
      <c r="F785" s="433" t="s">
        <v>973</v>
      </c>
      <c r="G785" s="147"/>
    </row>
    <row r="786" spans="2:7" ht="37.5">
      <c r="B786" s="322"/>
      <c r="C786" s="186" t="s">
        <v>1294</v>
      </c>
      <c r="D786" s="332" t="s">
        <v>190</v>
      </c>
      <c r="E786" s="376" t="s">
        <v>424</v>
      </c>
      <c r="F786" s="433" t="s">
        <v>973</v>
      </c>
      <c r="G786" s="147"/>
    </row>
    <row r="787" spans="2:7" ht="37.5">
      <c r="B787" s="322" t="s">
        <v>1321</v>
      </c>
      <c r="C787" s="225" t="s">
        <v>1556</v>
      </c>
      <c r="D787" s="245" t="s">
        <v>1536</v>
      </c>
      <c r="E787" s="407"/>
      <c r="F787" s="433" t="s">
        <v>933</v>
      </c>
      <c r="G787" s="147"/>
    </row>
    <row r="788" spans="2:7" ht="36">
      <c r="B788" s="322" t="s">
        <v>886</v>
      </c>
      <c r="C788" s="186" t="s">
        <v>1295</v>
      </c>
      <c r="D788" s="332" t="s">
        <v>1812</v>
      </c>
      <c r="E788" s="407"/>
      <c r="F788" s="433" t="s">
        <v>933</v>
      </c>
      <c r="G788" s="147"/>
    </row>
    <row r="789" spans="2:7" ht="36">
      <c r="B789" s="322" t="s">
        <v>1018</v>
      </c>
      <c r="C789" s="186" t="s">
        <v>1296</v>
      </c>
      <c r="D789" s="332" t="s">
        <v>1777</v>
      </c>
      <c r="E789" s="407"/>
      <c r="F789" s="433" t="s">
        <v>933</v>
      </c>
      <c r="G789" s="147"/>
    </row>
    <row r="790" spans="2:7" ht="36">
      <c r="B790" s="322" t="s">
        <v>1019</v>
      </c>
      <c r="C790" s="186" t="s">
        <v>1297</v>
      </c>
      <c r="D790" s="332" t="s">
        <v>1605</v>
      </c>
      <c r="E790" s="407"/>
      <c r="F790" s="433" t="s">
        <v>933</v>
      </c>
      <c r="G790" s="147"/>
    </row>
    <row r="791" spans="2:7" ht="18.75">
      <c r="B791" s="467" t="s">
        <v>1020</v>
      </c>
      <c r="C791" s="186" t="s">
        <v>1298</v>
      </c>
      <c r="D791" s="354"/>
      <c r="E791" s="407"/>
      <c r="F791" s="433" t="s">
        <v>933</v>
      </c>
      <c r="G791" s="147"/>
    </row>
    <row r="792" spans="2:7" ht="18.75">
      <c r="B792" s="438"/>
      <c r="C792" s="186" t="s">
        <v>1299</v>
      </c>
      <c r="D792" s="355">
        <v>2008</v>
      </c>
      <c r="E792" s="407"/>
      <c r="F792" s="433" t="s">
        <v>933</v>
      </c>
      <c r="G792" s="147"/>
    </row>
    <row r="793" spans="2:7" ht="18.75">
      <c r="B793" s="438"/>
      <c r="C793" s="186" t="s">
        <v>1300</v>
      </c>
      <c r="D793" s="355">
        <v>2008</v>
      </c>
      <c r="E793" s="407"/>
      <c r="F793" s="433" t="s">
        <v>933</v>
      </c>
      <c r="G793" s="147"/>
    </row>
    <row r="794" spans="2:7" ht="18.75">
      <c r="B794" s="438"/>
      <c r="C794" s="186" t="s">
        <v>1301</v>
      </c>
      <c r="D794" s="355">
        <v>2009</v>
      </c>
      <c r="E794" s="407"/>
      <c r="F794" s="433" t="s">
        <v>933</v>
      </c>
      <c r="G794" s="147"/>
    </row>
    <row r="795" spans="2:7" ht="18.75">
      <c r="B795" s="468"/>
      <c r="C795" s="186" t="s">
        <v>1302</v>
      </c>
      <c r="D795" s="356">
        <v>2010</v>
      </c>
      <c r="E795" s="407"/>
      <c r="F795" s="433" t="s">
        <v>933</v>
      </c>
      <c r="G795" s="147"/>
    </row>
    <row r="796" spans="2:7" ht="18.75">
      <c r="B796" s="322" t="s">
        <v>1021</v>
      </c>
      <c r="C796" s="378" t="s">
        <v>1303</v>
      </c>
      <c r="D796" s="377" t="s">
        <v>1304</v>
      </c>
      <c r="E796" s="407" t="s">
        <v>1534</v>
      </c>
      <c r="F796" s="433" t="s">
        <v>933</v>
      </c>
      <c r="G796" s="147"/>
    </row>
    <row r="797" spans="2:7" ht="18.75">
      <c r="B797" s="322" t="s">
        <v>1022</v>
      </c>
      <c r="C797" s="186" t="s">
        <v>1305</v>
      </c>
      <c r="D797" s="425"/>
      <c r="E797" s="404"/>
      <c r="F797" s="476" t="s">
        <v>932</v>
      </c>
      <c r="G797" s="147"/>
    </row>
    <row r="798" spans="2:7" ht="18.75">
      <c r="B798" s="494"/>
      <c r="C798" s="186" t="s">
        <v>1306</v>
      </c>
      <c r="D798" s="426" t="s">
        <v>1812</v>
      </c>
      <c r="E798" s="404"/>
      <c r="F798" s="476" t="s">
        <v>932</v>
      </c>
      <c r="G798" s="147"/>
    </row>
    <row r="799" spans="2:7" ht="18.75">
      <c r="B799" s="494"/>
      <c r="C799" s="186" t="s">
        <v>1307</v>
      </c>
      <c r="D799" s="426" t="s">
        <v>1812</v>
      </c>
      <c r="E799" s="404"/>
      <c r="F799" s="476" t="s">
        <v>1580</v>
      </c>
      <c r="G799" s="147"/>
    </row>
    <row r="800" spans="2:7" ht="18.75">
      <c r="B800" s="494"/>
      <c r="C800" s="186" t="s">
        <v>1308</v>
      </c>
      <c r="D800" s="426" t="s">
        <v>1813</v>
      </c>
      <c r="E800" s="404"/>
      <c r="F800" s="476" t="s">
        <v>1580</v>
      </c>
      <c r="G800" s="147"/>
    </row>
    <row r="801" spans="2:7" ht="18.75">
      <c r="B801" s="494"/>
      <c r="C801" s="186" t="s">
        <v>1309</v>
      </c>
      <c r="D801" s="426" t="s">
        <v>1814</v>
      </c>
      <c r="E801" s="408"/>
      <c r="F801" s="476" t="s">
        <v>1580</v>
      </c>
      <c r="G801" s="147"/>
    </row>
    <row r="802" spans="2:7" ht="18.75">
      <c r="B802" s="494"/>
      <c r="C802" s="186" t="s">
        <v>1310</v>
      </c>
      <c r="D802" s="426" t="s">
        <v>561</v>
      </c>
      <c r="E802" s="408"/>
      <c r="F802" s="476" t="s">
        <v>1580</v>
      </c>
      <c r="G802" s="147"/>
    </row>
    <row r="803" spans="2:7" ht="18.75">
      <c r="B803" s="494"/>
      <c r="C803" s="186" t="s">
        <v>1311</v>
      </c>
      <c r="D803" s="427" t="s">
        <v>561</v>
      </c>
      <c r="E803" s="408"/>
      <c r="F803" s="476" t="s">
        <v>932</v>
      </c>
      <c r="G803" s="147"/>
    </row>
    <row r="804" spans="2:7" ht="18.75" customHeight="1">
      <c r="B804" s="322" t="s">
        <v>1023</v>
      </c>
      <c r="C804" s="237" t="s">
        <v>1312</v>
      </c>
      <c r="D804" s="428"/>
      <c r="E804" s="349" t="s">
        <v>65</v>
      </c>
      <c r="F804" s="650" t="s">
        <v>1313</v>
      </c>
      <c r="G804" s="147"/>
    </row>
    <row r="805" spans="2:7" ht="18.75">
      <c r="B805" s="494"/>
      <c r="C805" s="237" t="s">
        <v>1178</v>
      </c>
      <c r="D805" s="428" t="s">
        <v>1706</v>
      </c>
      <c r="E805" s="349"/>
      <c r="F805" s="651"/>
      <c r="G805" s="147"/>
    </row>
    <row r="806" spans="2:7" ht="18.75">
      <c r="B806" s="494"/>
      <c r="C806" s="237" t="s">
        <v>1314</v>
      </c>
      <c r="D806" s="428" t="s">
        <v>1706</v>
      </c>
      <c r="E806" s="349"/>
      <c r="F806" s="651"/>
      <c r="G806" s="147"/>
    </row>
    <row r="807" spans="2:7" ht="18.75">
      <c r="B807" s="494"/>
      <c r="C807" s="237" t="s">
        <v>1315</v>
      </c>
      <c r="D807" s="428" t="s">
        <v>1706</v>
      </c>
      <c r="E807" s="409"/>
      <c r="F807" s="652"/>
      <c r="G807" s="147"/>
    </row>
    <row r="808" spans="2:7" ht="18" customHeight="1">
      <c r="B808" s="745" t="s">
        <v>1519</v>
      </c>
      <c r="C808" s="746"/>
      <c r="D808" s="746"/>
      <c r="E808" s="747"/>
      <c r="F808" s="486"/>
      <c r="G808" s="147"/>
    </row>
    <row r="809" spans="2:7" ht="36">
      <c r="B809" s="142" t="s">
        <v>1691</v>
      </c>
      <c r="C809" s="302" t="s">
        <v>1857</v>
      </c>
      <c r="D809" s="304"/>
      <c r="E809" s="304"/>
      <c r="F809" s="477"/>
      <c r="G809" s="147"/>
    </row>
    <row r="810" spans="2:7" ht="49.5" customHeight="1">
      <c r="B810" s="322" t="s">
        <v>1319</v>
      </c>
      <c r="C810" s="253" t="s">
        <v>1209</v>
      </c>
      <c r="D810" s="249" t="s">
        <v>1041</v>
      </c>
      <c r="E810" s="674" t="s">
        <v>901</v>
      </c>
      <c r="F810" s="322"/>
      <c r="G810" s="147"/>
    </row>
    <row r="811" spans="2:7" ht="36">
      <c r="B811" s="142"/>
      <c r="C811" s="254" t="s">
        <v>1193</v>
      </c>
      <c r="D811" s="412" t="s">
        <v>1812</v>
      </c>
      <c r="E811" s="675"/>
      <c r="F811" s="322" t="s">
        <v>199</v>
      </c>
      <c r="G811" s="147"/>
    </row>
    <row r="812" spans="2:7" ht="18.75">
      <c r="B812" s="142"/>
      <c r="C812" s="254" t="s">
        <v>113</v>
      </c>
      <c r="D812" s="412" t="s">
        <v>1813</v>
      </c>
      <c r="E812" s="675"/>
      <c r="F812" s="322" t="s">
        <v>199</v>
      </c>
      <c r="G812" s="147"/>
    </row>
    <row r="813" spans="2:7" ht="18.75">
      <c r="B813" s="142"/>
      <c r="C813" s="254" t="s">
        <v>1194</v>
      </c>
      <c r="D813" s="412" t="s">
        <v>1813</v>
      </c>
      <c r="E813" s="675"/>
      <c r="F813" s="322" t="s">
        <v>199</v>
      </c>
      <c r="G813" s="147"/>
    </row>
    <row r="814" spans="2:7" ht="36">
      <c r="B814" s="142"/>
      <c r="C814" s="276" t="s">
        <v>691</v>
      </c>
      <c r="D814" s="412" t="s">
        <v>1813</v>
      </c>
      <c r="E814" s="675"/>
      <c r="F814" s="322" t="s">
        <v>199</v>
      </c>
      <c r="G814" s="147"/>
    </row>
    <row r="815" spans="2:7" ht="37.5">
      <c r="B815" s="142"/>
      <c r="C815" s="276" t="s">
        <v>114</v>
      </c>
      <c r="D815" s="412" t="s">
        <v>1813</v>
      </c>
      <c r="E815" s="675"/>
      <c r="F815" s="322" t="s">
        <v>865</v>
      </c>
      <c r="G815" s="147"/>
    </row>
    <row r="816" spans="2:7" ht="37.5">
      <c r="B816" s="142"/>
      <c r="C816" s="276" t="s">
        <v>115</v>
      </c>
      <c r="D816" s="412" t="s">
        <v>1778</v>
      </c>
      <c r="E816" s="675"/>
      <c r="F816" s="322" t="s">
        <v>1454</v>
      </c>
      <c r="G816" s="147"/>
    </row>
    <row r="817" spans="2:7" ht="36">
      <c r="B817" s="142"/>
      <c r="C817" s="254" t="s">
        <v>1725</v>
      </c>
      <c r="D817" s="412" t="s">
        <v>1814</v>
      </c>
      <c r="E817" s="675"/>
      <c r="F817" s="322" t="s">
        <v>199</v>
      </c>
      <c r="G817" s="147"/>
    </row>
    <row r="818" spans="2:7" ht="18.75">
      <c r="B818" s="142"/>
      <c r="C818" s="276" t="s">
        <v>714</v>
      </c>
      <c r="D818" s="412" t="s">
        <v>866</v>
      </c>
      <c r="E818" s="675"/>
      <c r="F818" s="322" t="s">
        <v>199</v>
      </c>
      <c r="G818" s="147"/>
    </row>
    <row r="819" spans="2:7" ht="36">
      <c r="B819" s="142"/>
      <c r="C819" s="254" t="s">
        <v>1726</v>
      </c>
      <c r="D819" s="412" t="s">
        <v>1605</v>
      </c>
      <c r="E819" s="675"/>
      <c r="F819" s="322" t="s">
        <v>199</v>
      </c>
      <c r="G819" s="147"/>
    </row>
    <row r="820" spans="2:7" ht="18.75">
      <c r="B820" s="142"/>
      <c r="C820" s="254" t="s">
        <v>341</v>
      </c>
      <c r="D820" s="412" t="s">
        <v>116</v>
      </c>
      <c r="E820" s="676"/>
      <c r="F820" s="322" t="s">
        <v>1544</v>
      </c>
      <c r="G820" s="147"/>
    </row>
    <row r="821" spans="2:7" ht="18.75">
      <c r="B821" s="227" t="s">
        <v>1320</v>
      </c>
      <c r="C821" s="253" t="s">
        <v>105</v>
      </c>
      <c r="D821" s="230" t="s">
        <v>1536</v>
      </c>
      <c r="E821" s="251" t="s">
        <v>1538</v>
      </c>
      <c r="F821" s="395"/>
      <c r="G821" s="147"/>
    </row>
    <row r="822" spans="2:7" ht="18.75">
      <c r="B822" s="227"/>
      <c r="C822" s="155" t="s">
        <v>106</v>
      </c>
      <c r="D822" s="322" t="s">
        <v>1626</v>
      </c>
      <c r="E822" s="252"/>
      <c r="F822" s="395" t="s">
        <v>80</v>
      </c>
      <c r="G822" s="147"/>
    </row>
    <row r="823" spans="2:7" ht="48" customHeight="1">
      <c r="B823" s="227"/>
      <c r="C823" s="155" t="s">
        <v>107</v>
      </c>
      <c r="D823" s="230" t="s">
        <v>227</v>
      </c>
      <c r="E823" s="252"/>
      <c r="F823" s="395" t="s">
        <v>80</v>
      </c>
      <c r="G823" s="147"/>
    </row>
    <row r="824" spans="2:7" ht="48" customHeight="1">
      <c r="B824" s="227" t="s">
        <v>1321</v>
      </c>
      <c r="C824" s="253" t="s">
        <v>497</v>
      </c>
      <c r="D824" s="230" t="s">
        <v>226</v>
      </c>
      <c r="E824" s="252" t="s">
        <v>994</v>
      </c>
      <c r="F824" s="395" t="s">
        <v>80</v>
      </c>
      <c r="G824" s="147"/>
    </row>
    <row r="825" spans="2:7" ht="18.75">
      <c r="B825" s="227"/>
      <c r="C825" s="155" t="s">
        <v>498</v>
      </c>
      <c r="D825" s="322" t="s">
        <v>103</v>
      </c>
      <c r="E825" s="252"/>
      <c r="F825" s="395" t="s">
        <v>80</v>
      </c>
      <c r="G825" s="147"/>
    </row>
    <row r="826" spans="2:7" ht="37.5">
      <c r="B826" s="247" t="s">
        <v>1322</v>
      </c>
      <c r="C826" s="232" t="s">
        <v>108</v>
      </c>
      <c r="D826" s="249" t="s">
        <v>1536</v>
      </c>
      <c r="E826" s="724" t="s">
        <v>1534</v>
      </c>
      <c r="F826" s="395" t="s">
        <v>81</v>
      </c>
      <c r="G826" s="147"/>
    </row>
    <row r="827" spans="2:7" ht="37.5">
      <c r="B827" s="247"/>
      <c r="C827" s="146" t="s">
        <v>109</v>
      </c>
      <c r="D827" s="397" t="s">
        <v>224</v>
      </c>
      <c r="E827" s="725"/>
      <c r="F827" s="395" t="s">
        <v>81</v>
      </c>
      <c r="G827" s="147"/>
    </row>
    <row r="828" spans="2:7" ht="46.5" customHeight="1">
      <c r="B828" s="247"/>
      <c r="C828" s="146" t="s">
        <v>1744</v>
      </c>
      <c r="D828" s="397" t="s">
        <v>225</v>
      </c>
      <c r="E828" s="726"/>
      <c r="F828" s="395" t="s">
        <v>81</v>
      </c>
      <c r="G828" s="147"/>
    </row>
    <row r="829" spans="2:7" ht="32.25" customHeight="1">
      <c r="B829" s="227" t="s">
        <v>1323</v>
      </c>
      <c r="C829" s="232" t="s">
        <v>169</v>
      </c>
      <c r="D829" s="249" t="s">
        <v>1536</v>
      </c>
      <c r="E829" s="674" t="s">
        <v>1044</v>
      </c>
      <c r="F829" s="395" t="s">
        <v>82</v>
      </c>
      <c r="G829" s="147"/>
    </row>
    <row r="830" spans="2:7" ht="36">
      <c r="B830" s="227"/>
      <c r="C830" s="146" t="s">
        <v>1542</v>
      </c>
      <c r="D830" s="397" t="s">
        <v>1778</v>
      </c>
      <c r="E830" s="675"/>
      <c r="F830" s="395" t="s">
        <v>82</v>
      </c>
      <c r="G830" s="147"/>
    </row>
    <row r="831" spans="2:7" ht="36">
      <c r="B831" s="227"/>
      <c r="C831" s="155" t="s">
        <v>1543</v>
      </c>
      <c r="D831" s="397" t="s">
        <v>116</v>
      </c>
      <c r="E831" s="676"/>
      <c r="F831" s="395" t="s">
        <v>82</v>
      </c>
      <c r="G831" s="147"/>
    </row>
    <row r="832" spans="2:7" ht="25.5" customHeight="1">
      <c r="B832" s="665" t="s">
        <v>1003</v>
      </c>
      <c r="C832" s="666"/>
      <c r="D832" s="666"/>
      <c r="E832" s="667"/>
      <c r="F832" s="487"/>
      <c r="G832" s="147"/>
    </row>
    <row r="833" spans="2:7" ht="25.5" customHeight="1">
      <c r="B833" s="680" t="s">
        <v>61</v>
      </c>
      <c r="C833" s="681"/>
      <c r="D833" s="681"/>
      <c r="E833" s="682"/>
      <c r="F833" s="488"/>
      <c r="G833" s="147"/>
    </row>
    <row r="834" spans="2:7" ht="42.75" customHeight="1">
      <c r="B834" s="149"/>
      <c r="C834" s="319" t="s">
        <v>507</v>
      </c>
      <c r="D834" s="320"/>
      <c r="E834" s="307"/>
      <c r="F834" s="482"/>
      <c r="G834" s="147"/>
    </row>
    <row r="835" spans="2:7" ht="42.75" customHeight="1">
      <c r="B835" s="230" t="s">
        <v>1319</v>
      </c>
      <c r="C835" s="256" t="s">
        <v>1414</v>
      </c>
      <c r="D835" s="257" t="s">
        <v>1082</v>
      </c>
      <c r="E835" s="251" t="s">
        <v>1534</v>
      </c>
      <c r="F835" s="395" t="s">
        <v>1415</v>
      </c>
      <c r="G835" s="147"/>
    </row>
    <row r="836" spans="2:7" ht="42.75" customHeight="1">
      <c r="B836" s="230"/>
      <c r="C836" s="278" t="s">
        <v>1581</v>
      </c>
      <c r="D836" s="429" t="s">
        <v>1707</v>
      </c>
      <c r="E836" s="374"/>
      <c r="F836" s="395" t="s">
        <v>1415</v>
      </c>
      <c r="G836" s="147"/>
    </row>
    <row r="837" spans="2:7" ht="42.75" customHeight="1">
      <c r="B837" s="230"/>
      <c r="C837" s="278" t="s">
        <v>1416</v>
      </c>
      <c r="D837" s="429" t="s">
        <v>1687</v>
      </c>
      <c r="E837" s="374"/>
      <c r="F837" s="395" t="s">
        <v>1415</v>
      </c>
      <c r="G837" s="147"/>
    </row>
    <row r="838" spans="2:7" ht="42.75" customHeight="1">
      <c r="B838" s="230"/>
      <c r="C838" s="278" t="s">
        <v>1417</v>
      </c>
      <c r="D838" s="429" t="s">
        <v>1687</v>
      </c>
      <c r="E838" s="374"/>
      <c r="F838" s="395" t="s">
        <v>1415</v>
      </c>
      <c r="G838" s="147"/>
    </row>
    <row r="839" spans="2:7" ht="42.75" customHeight="1">
      <c r="B839" s="230" t="s">
        <v>1320</v>
      </c>
      <c r="C839" s="256" t="s">
        <v>1546</v>
      </c>
      <c r="D839" s="249" t="s">
        <v>1536</v>
      </c>
      <c r="E839" s="662" t="s">
        <v>1004</v>
      </c>
      <c r="F839" s="397"/>
      <c r="G839" s="147"/>
    </row>
    <row r="840" spans="2:7" ht="42.75" customHeight="1">
      <c r="B840" s="230"/>
      <c r="C840" s="240" t="s">
        <v>399</v>
      </c>
      <c r="D840" s="387" t="s">
        <v>1204</v>
      </c>
      <c r="E840" s="663"/>
      <c r="F840" s="397" t="s">
        <v>1410</v>
      </c>
      <c r="G840" s="147"/>
    </row>
    <row r="841" spans="2:7" ht="42.75" customHeight="1">
      <c r="B841" s="230"/>
      <c r="C841" s="186" t="s">
        <v>1202</v>
      </c>
      <c r="D841" s="327" t="s">
        <v>1777</v>
      </c>
      <c r="E841" s="663"/>
      <c r="F841" s="397" t="s">
        <v>1451</v>
      </c>
      <c r="G841" s="147"/>
    </row>
    <row r="842" spans="2:7" ht="42.75" customHeight="1">
      <c r="B842" s="230"/>
      <c r="C842" s="186" t="s">
        <v>1420</v>
      </c>
      <c r="D842" s="327" t="s">
        <v>1778</v>
      </c>
      <c r="E842" s="663"/>
      <c r="F842" s="397" t="s">
        <v>1453</v>
      </c>
      <c r="G842" s="147"/>
    </row>
    <row r="843" spans="2:7" ht="42.75" customHeight="1">
      <c r="B843" s="230"/>
      <c r="C843" s="186" t="s">
        <v>1203</v>
      </c>
      <c r="D843" s="327" t="s">
        <v>1704</v>
      </c>
      <c r="E843" s="663"/>
      <c r="F843" s="397" t="s">
        <v>1452</v>
      </c>
      <c r="G843" s="147"/>
    </row>
    <row r="844" spans="2:7" ht="42.75" customHeight="1">
      <c r="B844" s="230"/>
      <c r="C844" s="186" t="s">
        <v>1233</v>
      </c>
      <c r="D844" s="387" t="s">
        <v>1626</v>
      </c>
      <c r="E844" s="664"/>
      <c r="F844" s="397" t="s">
        <v>1415</v>
      </c>
      <c r="G844" s="147"/>
    </row>
    <row r="845" spans="2:7" ht="46.5" customHeight="1">
      <c r="B845" s="227" t="s">
        <v>1321</v>
      </c>
      <c r="C845" s="255" t="s">
        <v>869</v>
      </c>
      <c r="D845" s="249" t="s">
        <v>1536</v>
      </c>
      <c r="E845" s="662" t="s">
        <v>1004</v>
      </c>
      <c r="F845" s="397" t="s">
        <v>1410</v>
      </c>
      <c r="G845" s="147"/>
    </row>
    <row r="846" spans="2:7" ht="18.75">
      <c r="B846" s="227"/>
      <c r="C846" s="186" t="s">
        <v>1758</v>
      </c>
      <c r="D846" s="327" t="s">
        <v>1185</v>
      </c>
      <c r="E846" s="663"/>
      <c r="F846" s="397" t="s">
        <v>1410</v>
      </c>
      <c r="G846" s="147"/>
    </row>
    <row r="847" spans="2:7" ht="18.75">
      <c r="B847" s="227"/>
      <c r="C847" s="186" t="s">
        <v>627</v>
      </c>
      <c r="D847" s="387" t="s">
        <v>1184</v>
      </c>
      <c r="E847" s="663"/>
      <c r="F847" s="397" t="s">
        <v>1410</v>
      </c>
      <c r="G847" s="147"/>
    </row>
    <row r="848" spans="2:7" ht="18.75">
      <c r="B848" s="227"/>
      <c r="C848" s="186" t="s">
        <v>1233</v>
      </c>
      <c r="D848" s="387" t="s">
        <v>1184</v>
      </c>
      <c r="E848" s="664"/>
      <c r="F848" s="397" t="s">
        <v>1410</v>
      </c>
      <c r="G848" s="147"/>
    </row>
    <row r="849" spans="2:7" ht="30.75" customHeight="1">
      <c r="B849" s="227" t="s">
        <v>1322</v>
      </c>
      <c r="C849" s="246" t="s">
        <v>1411</v>
      </c>
      <c r="D849" s="249" t="s">
        <v>1722</v>
      </c>
      <c r="E849" s="403" t="s">
        <v>1915</v>
      </c>
      <c r="F849" s="433"/>
      <c r="G849" s="147"/>
    </row>
    <row r="850" spans="2:7" ht="52.5" customHeight="1">
      <c r="B850" s="227"/>
      <c r="C850" s="184" t="s">
        <v>85</v>
      </c>
      <c r="D850" s="249" t="s">
        <v>223</v>
      </c>
      <c r="E850" s="403"/>
      <c r="F850" s="433" t="s">
        <v>1412</v>
      </c>
      <c r="G850" s="147"/>
    </row>
    <row r="851" spans="2:7" ht="45" customHeight="1">
      <c r="B851" s="227"/>
      <c r="C851" s="184" t="s">
        <v>86</v>
      </c>
      <c r="D851" s="430" t="s">
        <v>221</v>
      </c>
      <c r="E851" s="403"/>
      <c r="F851" s="433" t="s">
        <v>1451</v>
      </c>
      <c r="G851" s="147"/>
    </row>
    <row r="852" spans="2:7" ht="46.5" customHeight="1">
      <c r="B852" s="227"/>
      <c r="C852" s="184" t="s">
        <v>471</v>
      </c>
      <c r="D852" s="430" t="s">
        <v>867</v>
      </c>
      <c r="E852" s="403"/>
      <c r="F852" s="433" t="s">
        <v>1451</v>
      </c>
      <c r="G852" s="147"/>
    </row>
    <row r="853" spans="2:7" ht="37.5">
      <c r="B853" s="227"/>
      <c r="C853" s="184" t="s">
        <v>472</v>
      </c>
      <c r="D853" s="397" t="s">
        <v>1722</v>
      </c>
      <c r="E853" s="403"/>
      <c r="F853" s="433" t="s">
        <v>1413</v>
      </c>
      <c r="G853" s="147"/>
    </row>
    <row r="854" spans="2:7" ht="18.75">
      <c r="B854" s="227"/>
      <c r="C854" s="184" t="s">
        <v>473</v>
      </c>
      <c r="D854" s="397" t="s">
        <v>1722</v>
      </c>
      <c r="E854" s="403"/>
      <c r="F854" s="433" t="s">
        <v>1412</v>
      </c>
      <c r="G854" s="147"/>
    </row>
    <row r="855" spans="2:7" ht="56.25" customHeight="1">
      <c r="B855" s="227"/>
      <c r="C855" s="184" t="s">
        <v>474</v>
      </c>
      <c r="D855" s="397" t="s">
        <v>220</v>
      </c>
      <c r="E855" s="403"/>
      <c r="F855" s="433" t="s">
        <v>1544</v>
      </c>
      <c r="G855" s="147"/>
    </row>
    <row r="856" spans="2:7" ht="18.75">
      <c r="B856" s="230" t="s">
        <v>1323</v>
      </c>
      <c r="C856" s="256" t="s">
        <v>294</v>
      </c>
      <c r="D856" s="249" t="s">
        <v>1536</v>
      </c>
      <c r="E856" s="671" t="s">
        <v>1534</v>
      </c>
      <c r="F856" s="395"/>
      <c r="G856" s="147"/>
    </row>
    <row r="857" spans="2:7" ht="36">
      <c r="B857" s="230"/>
      <c r="C857" s="186" t="s">
        <v>1528</v>
      </c>
      <c r="D857" s="327" t="s">
        <v>1605</v>
      </c>
      <c r="E857" s="672"/>
      <c r="F857" s="395" t="s">
        <v>1410</v>
      </c>
      <c r="G857" s="147"/>
    </row>
    <row r="858" spans="2:7" ht="18.75">
      <c r="B858" s="230"/>
      <c r="C858" s="186" t="s">
        <v>1529</v>
      </c>
      <c r="D858" s="327" t="s">
        <v>321</v>
      </c>
      <c r="E858" s="672"/>
      <c r="F858" s="395" t="s">
        <v>1451</v>
      </c>
      <c r="G858" s="147"/>
    </row>
    <row r="859" spans="2:7" ht="36">
      <c r="B859" s="230"/>
      <c r="C859" s="186" t="s">
        <v>1530</v>
      </c>
      <c r="D859" s="327" t="s">
        <v>1704</v>
      </c>
      <c r="E859" s="672"/>
      <c r="F859" s="395" t="s">
        <v>1451</v>
      </c>
      <c r="G859" s="147"/>
    </row>
    <row r="860" spans="2:7" ht="18.75">
      <c r="B860" s="230"/>
      <c r="C860" s="186" t="s">
        <v>1531</v>
      </c>
      <c r="D860" s="327" t="s">
        <v>1532</v>
      </c>
      <c r="E860" s="672"/>
      <c r="F860" s="395" t="s">
        <v>1418</v>
      </c>
      <c r="G860" s="147"/>
    </row>
    <row r="861" spans="2:7" ht="18.75">
      <c r="B861" s="230"/>
      <c r="C861" s="186" t="s">
        <v>1233</v>
      </c>
      <c r="D861" s="327" t="s">
        <v>1626</v>
      </c>
      <c r="E861" s="673"/>
      <c r="F861" s="395" t="s">
        <v>1410</v>
      </c>
      <c r="G861" s="147"/>
    </row>
    <row r="862" spans="2:7" ht="18.75">
      <c r="B862" s="495" t="s">
        <v>1324</v>
      </c>
      <c r="C862" s="256" t="s">
        <v>1892</v>
      </c>
      <c r="D862" s="249" t="s">
        <v>1536</v>
      </c>
      <c r="E862" s="671" t="s">
        <v>1534</v>
      </c>
      <c r="F862" s="395"/>
      <c r="G862" s="147"/>
    </row>
    <row r="863" spans="2:7" ht="37.5">
      <c r="B863" s="495"/>
      <c r="C863" s="241" t="s">
        <v>763</v>
      </c>
      <c r="D863" s="387" t="s">
        <v>222</v>
      </c>
      <c r="E863" s="672"/>
      <c r="F863" s="395" t="s">
        <v>1410</v>
      </c>
      <c r="G863" s="147"/>
    </row>
    <row r="864" spans="2:7" ht="18.75">
      <c r="B864" s="495"/>
      <c r="C864" s="241" t="s">
        <v>764</v>
      </c>
      <c r="D864" s="387" t="s">
        <v>1211</v>
      </c>
      <c r="E864" s="672"/>
      <c r="F864" s="395" t="s">
        <v>1412</v>
      </c>
      <c r="G864" s="147"/>
    </row>
    <row r="865" spans="2:7" ht="36">
      <c r="B865" s="495"/>
      <c r="C865" s="186" t="s">
        <v>765</v>
      </c>
      <c r="D865" s="327" t="s">
        <v>198</v>
      </c>
      <c r="E865" s="672"/>
      <c r="F865" s="395" t="s">
        <v>1451</v>
      </c>
      <c r="G865" s="147"/>
    </row>
    <row r="866" spans="2:7" ht="18.75">
      <c r="B866" s="495"/>
      <c r="C866" s="186" t="s">
        <v>690</v>
      </c>
      <c r="D866" s="327" t="s">
        <v>1604</v>
      </c>
      <c r="E866" s="672"/>
      <c r="F866" s="395" t="s">
        <v>1451</v>
      </c>
      <c r="G866" s="147"/>
    </row>
    <row r="867" spans="2:7" ht="36">
      <c r="B867" s="495"/>
      <c r="C867" s="273" t="s">
        <v>395</v>
      </c>
      <c r="D867" s="387" t="s">
        <v>1777</v>
      </c>
      <c r="E867" s="672"/>
      <c r="F867" s="395" t="s">
        <v>1451</v>
      </c>
      <c r="G867" s="147"/>
    </row>
    <row r="868" spans="2:7" ht="18.75">
      <c r="B868" s="495"/>
      <c r="C868" s="241" t="s">
        <v>396</v>
      </c>
      <c r="D868" s="387" t="s">
        <v>1814</v>
      </c>
      <c r="E868" s="672"/>
      <c r="F868" s="395" t="s">
        <v>1412</v>
      </c>
      <c r="G868" s="147"/>
    </row>
    <row r="869" spans="2:7" ht="18.75">
      <c r="B869" s="495"/>
      <c r="C869" s="186" t="s">
        <v>1233</v>
      </c>
      <c r="D869" s="387" t="s">
        <v>1533</v>
      </c>
      <c r="E869" s="673"/>
      <c r="F869" s="395" t="s">
        <v>1412</v>
      </c>
      <c r="G869" s="147"/>
    </row>
    <row r="870" spans="2:7" ht="37.5">
      <c r="B870" s="495" t="s">
        <v>1325</v>
      </c>
      <c r="C870" s="256" t="s">
        <v>1891</v>
      </c>
      <c r="D870" s="251" t="s">
        <v>1536</v>
      </c>
      <c r="E870" s="671" t="s">
        <v>1534</v>
      </c>
      <c r="F870" s="395"/>
      <c r="G870" s="147"/>
    </row>
    <row r="871" spans="2:7" ht="36">
      <c r="B871" s="495"/>
      <c r="C871" s="189" t="s">
        <v>774</v>
      </c>
      <c r="D871" s="429" t="s">
        <v>1813</v>
      </c>
      <c r="E871" s="672"/>
      <c r="F871" s="395" t="s">
        <v>1412</v>
      </c>
      <c r="G871" s="147"/>
    </row>
    <row r="872" spans="2:7" ht="36">
      <c r="B872" s="495"/>
      <c r="C872" s="186" t="s">
        <v>775</v>
      </c>
      <c r="D872" s="429" t="s">
        <v>1813</v>
      </c>
      <c r="E872" s="672"/>
      <c r="F872" s="395" t="s">
        <v>1451</v>
      </c>
      <c r="G872" s="147"/>
    </row>
    <row r="873" spans="2:7" ht="36">
      <c r="B873" s="495"/>
      <c r="C873" s="186" t="s">
        <v>1799</v>
      </c>
      <c r="D873" s="429" t="s">
        <v>1814</v>
      </c>
      <c r="E873" s="672"/>
      <c r="F873" s="395" t="s">
        <v>1451</v>
      </c>
      <c r="G873" s="147"/>
    </row>
    <row r="874" spans="2:7" ht="36">
      <c r="B874" s="495"/>
      <c r="C874" s="186" t="s">
        <v>1419</v>
      </c>
      <c r="D874" s="429" t="s">
        <v>1778</v>
      </c>
      <c r="E874" s="672"/>
      <c r="F874" s="395" t="s">
        <v>1451</v>
      </c>
      <c r="G874" s="147"/>
    </row>
    <row r="875" spans="2:7" ht="37.5">
      <c r="B875" s="495"/>
      <c r="C875" s="278" t="s">
        <v>773</v>
      </c>
      <c r="D875" s="431" t="s">
        <v>1776</v>
      </c>
      <c r="E875" s="672"/>
      <c r="F875" s="395" t="s">
        <v>1413</v>
      </c>
      <c r="G875" s="147"/>
    </row>
    <row r="876" spans="2:7" ht="18.75">
      <c r="B876" s="495"/>
      <c r="C876" s="189" t="s">
        <v>397</v>
      </c>
      <c r="D876" s="431" t="s">
        <v>321</v>
      </c>
      <c r="E876" s="672"/>
      <c r="F876" s="395" t="s">
        <v>1412</v>
      </c>
      <c r="G876" s="147"/>
    </row>
    <row r="877" spans="2:7" ht="18.75">
      <c r="B877" s="495"/>
      <c r="C877" s="189" t="s">
        <v>398</v>
      </c>
      <c r="D877" s="431" t="s">
        <v>392</v>
      </c>
      <c r="E877" s="673"/>
      <c r="F877" s="395" t="s">
        <v>1412</v>
      </c>
      <c r="G877" s="147"/>
    </row>
    <row r="878" spans="2:7" ht="18.75">
      <c r="B878" s="243" t="s">
        <v>1326</v>
      </c>
      <c r="C878" s="260" t="s">
        <v>710</v>
      </c>
      <c r="D878" s="249" t="s">
        <v>1536</v>
      </c>
      <c r="E878" s="671" t="s">
        <v>1534</v>
      </c>
      <c r="F878" s="395"/>
      <c r="G878" s="147"/>
    </row>
    <row r="879" spans="2:7" ht="18.75">
      <c r="B879" s="243"/>
      <c r="C879" s="237" t="s">
        <v>705</v>
      </c>
      <c r="D879" s="327" t="s">
        <v>707</v>
      </c>
      <c r="E879" s="672"/>
      <c r="F879" s="332" t="s">
        <v>1580</v>
      </c>
      <c r="G879" s="147"/>
    </row>
    <row r="880" spans="2:7" ht="18.75">
      <c r="B880" s="243"/>
      <c r="C880" s="237" t="s">
        <v>706</v>
      </c>
      <c r="D880" s="327" t="s">
        <v>1777</v>
      </c>
      <c r="E880" s="672"/>
      <c r="F880" s="332" t="s">
        <v>1580</v>
      </c>
      <c r="G880" s="147"/>
    </row>
    <row r="881" spans="2:7" ht="18.75" customHeight="1">
      <c r="B881" s="243"/>
      <c r="C881" s="237" t="s">
        <v>1421</v>
      </c>
      <c r="D881" s="327" t="s">
        <v>1778</v>
      </c>
      <c r="E881" s="672"/>
      <c r="F881" s="397" t="s">
        <v>1452</v>
      </c>
      <c r="G881" s="147"/>
    </row>
    <row r="882" spans="2:7" ht="18.75">
      <c r="B882" s="243"/>
      <c r="C882" s="237" t="s">
        <v>1233</v>
      </c>
      <c r="D882" s="327" t="s">
        <v>1626</v>
      </c>
      <c r="E882" s="673"/>
      <c r="F882" s="395" t="s">
        <v>1410</v>
      </c>
      <c r="G882" s="147"/>
    </row>
    <row r="883" spans="2:7" ht="37.5">
      <c r="B883" s="243" t="s">
        <v>1327</v>
      </c>
      <c r="C883" s="246" t="s">
        <v>709</v>
      </c>
      <c r="D883" s="249" t="s">
        <v>1536</v>
      </c>
      <c r="E883" s="671" t="s">
        <v>1534</v>
      </c>
      <c r="F883" s="395"/>
      <c r="G883" s="147"/>
    </row>
    <row r="884" spans="2:7" ht="18.75">
      <c r="B884" s="243"/>
      <c r="C884" s="186" t="s">
        <v>1205</v>
      </c>
      <c r="D884" s="327" t="s">
        <v>1185</v>
      </c>
      <c r="E884" s="672"/>
      <c r="F884" s="395" t="s">
        <v>1410</v>
      </c>
      <c r="G884" s="147"/>
    </row>
    <row r="885" spans="2:7" ht="36">
      <c r="B885" s="243"/>
      <c r="C885" s="186" t="s">
        <v>826</v>
      </c>
      <c r="D885" s="327" t="s">
        <v>1777</v>
      </c>
      <c r="E885" s="672"/>
      <c r="F885" s="395" t="s">
        <v>1580</v>
      </c>
      <c r="G885" s="147"/>
    </row>
    <row r="886" spans="2:7" ht="36">
      <c r="B886" s="243"/>
      <c r="C886" s="186" t="s">
        <v>827</v>
      </c>
      <c r="D886" s="327" t="s">
        <v>1778</v>
      </c>
      <c r="E886" s="672"/>
      <c r="F886" s="395" t="s">
        <v>1580</v>
      </c>
      <c r="G886" s="147"/>
    </row>
    <row r="887" spans="2:7" ht="18.75" customHeight="1">
      <c r="B887" s="243"/>
      <c r="C887" s="186" t="s">
        <v>828</v>
      </c>
      <c r="D887" s="327" t="s">
        <v>321</v>
      </c>
      <c r="E887" s="672"/>
      <c r="F887" s="397" t="s">
        <v>1452</v>
      </c>
      <c r="G887" s="147"/>
    </row>
    <row r="888" spans="2:7" ht="18.75">
      <c r="B888" s="243"/>
      <c r="C888" s="186" t="s">
        <v>1233</v>
      </c>
      <c r="D888" s="327" t="s">
        <v>1626</v>
      </c>
      <c r="E888" s="673"/>
      <c r="F888" s="395" t="s">
        <v>1410</v>
      </c>
      <c r="G888" s="147"/>
    </row>
    <row r="889" spans="2:7" ht="18.75">
      <c r="B889" s="243" t="s">
        <v>1328</v>
      </c>
      <c r="C889" s="260" t="s">
        <v>766</v>
      </c>
      <c r="D889" s="249" t="s">
        <v>1536</v>
      </c>
      <c r="E889" s="671" t="s">
        <v>1534</v>
      </c>
      <c r="F889" s="395"/>
      <c r="G889" s="147"/>
    </row>
    <row r="890" spans="2:7" ht="18.75">
      <c r="B890" s="243"/>
      <c r="C890" s="237" t="s">
        <v>1422</v>
      </c>
      <c r="D890" s="432" t="s">
        <v>1811</v>
      </c>
      <c r="E890" s="672"/>
      <c r="F890" s="332" t="s">
        <v>1412</v>
      </c>
      <c r="G890" s="147"/>
    </row>
    <row r="891" spans="2:7" ht="18.75">
      <c r="B891" s="243"/>
      <c r="C891" s="237" t="s">
        <v>0</v>
      </c>
      <c r="D891" s="387" t="s">
        <v>1814</v>
      </c>
      <c r="E891" s="672"/>
      <c r="F891" s="332" t="s">
        <v>1451</v>
      </c>
      <c r="G891" s="147"/>
    </row>
    <row r="892" spans="2:7" ht="18.75">
      <c r="B892" s="243"/>
      <c r="C892" s="237" t="s">
        <v>1</v>
      </c>
      <c r="D892" s="387" t="s">
        <v>1905</v>
      </c>
      <c r="E892" s="672"/>
      <c r="F892" s="332" t="s">
        <v>1451</v>
      </c>
      <c r="G892" s="147"/>
    </row>
    <row r="893" spans="2:7" ht="18.75">
      <c r="B893" s="243"/>
      <c r="C893" s="237" t="s">
        <v>2</v>
      </c>
      <c r="D893" s="387" t="s">
        <v>1704</v>
      </c>
      <c r="E893" s="672"/>
      <c r="F893" s="332" t="s">
        <v>1451</v>
      </c>
      <c r="G893" s="147"/>
    </row>
    <row r="894" spans="2:7" ht="18.75">
      <c r="B894" s="243"/>
      <c r="C894" s="237" t="s">
        <v>3</v>
      </c>
      <c r="D894" s="387" t="s">
        <v>1626</v>
      </c>
      <c r="E894" s="673"/>
      <c r="F894" s="332" t="s">
        <v>1412</v>
      </c>
      <c r="G894" s="147"/>
    </row>
    <row r="895" spans="2:7" ht="18.75">
      <c r="B895" s="243" t="s">
        <v>1329</v>
      </c>
      <c r="C895" s="246" t="s">
        <v>153</v>
      </c>
      <c r="D895" s="249" t="s">
        <v>1536</v>
      </c>
      <c r="E895" s="251" t="s">
        <v>1534</v>
      </c>
      <c r="F895" s="332" t="s">
        <v>1412</v>
      </c>
      <c r="G895" s="147"/>
    </row>
    <row r="896" spans="2:7" ht="15.75">
      <c r="B896" s="190"/>
      <c r="C896" s="190"/>
      <c r="D896" s="443"/>
      <c r="E896" s="190"/>
      <c r="F896" s="489"/>
      <c r="G896" s="147"/>
    </row>
    <row r="897" spans="2:7" ht="15.75">
      <c r="B897" s="190"/>
      <c r="C897" s="190"/>
      <c r="D897" s="443"/>
      <c r="E897" s="190"/>
      <c r="F897" s="489"/>
      <c r="G897" s="147"/>
    </row>
    <row r="898" spans="2:7" ht="15.75">
      <c r="B898" s="190"/>
      <c r="C898" s="190"/>
      <c r="D898" s="443"/>
      <c r="E898" s="190"/>
      <c r="F898" s="489"/>
      <c r="G898" s="147"/>
    </row>
    <row r="899" spans="2:7" ht="15.75">
      <c r="B899" s="190"/>
      <c r="C899" s="190"/>
      <c r="D899" s="443"/>
      <c r="E899" s="190"/>
      <c r="F899" s="489"/>
      <c r="G899" s="147"/>
    </row>
    <row r="900" spans="2:7" ht="15.75">
      <c r="B900" s="190"/>
      <c r="C900" s="190"/>
      <c r="D900" s="443"/>
      <c r="E900" s="190"/>
      <c r="F900" s="489"/>
      <c r="G900" s="147"/>
    </row>
    <row r="901" spans="2:7" ht="18.75">
      <c r="B901" s="183"/>
      <c r="C901" s="184"/>
      <c r="D901" s="154"/>
      <c r="E901" s="155"/>
      <c r="F901" s="490"/>
      <c r="G901" s="147"/>
    </row>
    <row r="902" spans="2:7" ht="47.25" customHeight="1">
      <c r="B902" s="183"/>
      <c r="C902" s="321" t="s">
        <v>506</v>
      </c>
      <c r="D902" s="677" t="s">
        <v>862</v>
      </c>
      <c r="E902" s="677" t="s">
        <v>1534</v>
      </c>
      <c r="F902" s="741" t="s">
        <v>13</v>
      </c>
      <c r="G902" s="147"/>
    </row>
    <row r="903" spans="2:7" ht="18.75">
      <c r="B903" s="183"/>
      <c r="C903" s="321" t="s">
        <v>583</v>
      </c>
      <c r="D903" s="678"/>
      <c r="E903" s="678"/>
      <c r="F903" s="742"/>
      <c r="G903" s="147"/>
    </row>
    <row r="904" spans="2:7" ht="18.75">
      <c r="B904" s="183"/>
      <c r="C904" s="321" t="s">
        <v>899</v>
      </c>
      <c r="D904" s="678"/>
      <c r="E904" s="678"/>
      <c r="F904" s="742"/>
      <c r="G904" s="147"/>
    </row>
    <row r="905" spans="2:7" ht="18.75">
      <c r="B905" s="183"/>
      <c r="C905" s="321" t="s">
        <v>900</v>
      </c>
      <c r="D905" s="678"/>
      <c r="E905" s="678"/>
      <c r="F905" s="742"/>
      <c r="G905" s="147"/>
    </row>
    <row r="906" spans="2:7" ht="18.75">
      <c r="B906" s="183"/>
      <c r="C906" s="321" t="s">
        <v>902</v>
      </c>
      <c r="D906" s="678"/>
      <c r="E906" s="678"/>
      <c r="F906" s="742"/>
      <c r="G906" s="147"/>
    </row>
    <row r="907" spans="2:7" ht="37.5">
      <c r="B907" s="183"/>
      <c r="C907" s="321" t="s">
        <v>1624</v>
      </c>
      <c r="D907" s="678"/>
      <c r="E907" s="678"/>
      <c r="F907" s="742"/>
      <c r="G907" s="147"/>
    </row>
    <row r="908" spans="2:7" ht="18.75">
      <c r="B908" s="183"/>
      <c r="C908" s="321" t="s">
        <v>186</v>
      </c>
      <c r="D908" s="679"/>
      <c r="E908" s="679"/>
      <c r="F908" s="743"/>
      <c r="G908" s="147"/>
    </row>
    <row r="909" spans="2:7" ht="18.75">
      <c r="B909" s="496"/>
      <c r="C909" s="497"/>
      <c r="D909" s="498"/>
      <c r="E909" s="498"/>
      <c r="F909" s="499"/>
      <c r="G909" s="147"/>
    </row>
    <row r="910" spans="2:7" ht="18">
      <c r="B910" s="191"/>
      <c r="C910" s="191"/>
      <c r="D910" s="191"/>
      <c r="E910" s="292"/>
      <c r="F910" s="292"/>
      <c r="G910" s="147"/>
    </row>
    <row r="911" spans="2:7" ht="18">
      <c r="B911" s="191"/>
      <c r="C911" s="191" t="s">
        <v>1045</v>
      </c>
      <c r="D911" s="191"/>
      <c r="E911" s="292"/>
      <c r="F911" s="292"/>
      <c r="G911" s="147"/>
    </row>
    <row r="912" spans="2:7" ht="18">
      <c r="B912" s="191"/>
      <c r="C912" s="191" t="s">
        <v>1046</v>
      </c>
      <c r="D912" s="191"/>
      <c r="E912" s="292"/>
      <c r="F912" s="292"/>
      <c r="G912" s="147"/>
    </row>
    <row r="913" spans="2:7" ht="18">
      <c r="B913" s="191"/>
      <c r="C913" s="191" t="s">
        <v>1047</v>
      </c>
      <c r="D913" s="191"/>
      <c r="E913" s="292"/>
      <c r="F913" s="292"/>
      <c r="G913" s="147"/>
    </row>
    <row r="914" spans="2:7" ht="18">
      <c r="B914" s="191"/>
      <c r="C914" s="191" t="s">
        <v>1261</v>
      </c>
      <c r="D914" s="191"/>
      <c r="E914" s="292"/>
      <c r="F914" s="292"/>
      <c r="G914" s="147"/>
    </row>
    <row r="915" spans="2:7" ht="18">
      <c r="B915" s="191"/>
      <c r="C915" s="191" t="s">
        <v>1262</v>
      </c>
      <c r="D915" s="191"/>
      <c r="E915" s="292"/>
      <c r="F915" s="292"/>
      <c r="G915" s="147"/>
    </row>
    <row r="916" spans="2:7" ht="18">
      <c r="B916" s="191"/>
      <c r="C916" s="191" t="s">
        <v>1815</v>
      </c>
      <c r="D916" s="191"/>
      <c r="E916" s="292"/>
      <c r="F916" s="292"/>
      <c r="G916" s="147"/>
    </row>
    <row r="917" spans="2:7" ht="18">
      <c r="B917" s="191"/>
      <c r="C917" s="191" t="s">
        <v>1816</v>
      </c>
      <c r="D917" s="191"/>
      <c r="E917" s="292"/>
      <c r="F917" s="292"/>
      <c r="G917" s="147"/>
    </row>
    <row r="918" spans="2:7" ht="18">
      <c r="B918" s="191"/>
      <c r="C918" s="191" t="s">
        <v>1886</v>
      </c>
      <c r="D918" s="191"/>
      <c r="E918" s="292"/>
      <c r="F918" s="292"/>
      <c r="G918" s="147"/>
    </row>
    <row r="919" spans="2:7" ht="18">
      <c r="B919" s="191"/>
      <c r="C919" s="191" t="s">
        <v>1887</v>
      </c>
      <c r="D919" s="191"/>
      <c r="E919" s="292"/>
      <c r="F919" s="292"/>
      <c r="G919" s="147"/>
    </row>
    <row r="920" spans="2:7" ht="18">
      <c r="B920" s="191"/>
      <c r="C920" s="191" t="s">
        <v>1888</v>
      </c>
      <c r="D920" s="191"/>
      <c r="E920" s="292"/>
      <c r="F920" s="292"/>
      <c r="G920" s="147"/>
    </row>
    <row r="921" spans="2:7" ht="18">
      <c r="B921" s="191"/>
      <c r="C921" s="191" t="s">
        <v>1889</v>
      </c>
      <c r="D921" s="191"/>
      <c r="E921" s="292"/>
      <c r="F921" s="292"/>
      <c r="G921" s="147"/>
    </row>
    <row r="922" spans="2:7" ht="18">
      <c r="B922" s="191"/>
      <c r="C922" s="191" t="s">
        <v>543</v>
      </c>
      <c r="D922" s="191"/>
      <c r="E922" s="292"/>
      <c r="F922" s="292"/>
      <c r="G922" s="147"/>
    </row>
    <row r="923" spans="2:7" ht="18">
      <c r="B923" s="191"/>
      <c r="C923" s="191" t="s">
        <v>155</v>
      </c>
      <c r="D923" s="191"/>
      <c r="E923" s="292"/>
      <c r="F923" s="292"/>
      <c r="G923" s="147"/>
    </row>
    <row r="924" spans="2:7" ht="18">
      <c r="B924" s="191"/>
      <c r="C924" s="191" t="s">
        <v>154</v>
      </c>
      <c r="D924" s="191"/>
      <c r="E924" s="292"/>
      <c r="F924" s="292"/>
      <c r="G924" s="147"/>
    </row>
    <row r="925" spans="2:7" ht="18">
      <c r="B925" s="191"/>
      <c r="C925" s="191" t="s">
        <v>572</v>
      </c>
      <c r="D925" s="191"/>
      <c r="E925" s="292"/>
      <c r="F925" s="292"/>
      <c r="G925" s="147"/>
    </row>
    <row r="926" spans="2:7" ht="18">
      <c r="B926" s="191"/>
      <c r="C926" s="191" t="s">
        <v>573</v>
      </c>
      <c r="D926" s="191"/>
      <c r="E926" s="292"/>
      <c r="F926" s="292"/>
      <c r="G926" s="147"/>
    </row>
    <row r="927" spans="2:7" ht="18">
      <c r="B927" s="191"/>
      <c r="C927" s="191" t="s">
        <v>1651</v>
      </c>
      <c r="D927" s="191"/>
      <c r="E927" s="292"/>
      <c r="F927" s="292"/>
      <c r="G927" s="147"/>
    </row>
    <row r="928" spans="2:7" ht="18">
      <c r="B928" s="191"/>
      <c r="C928" s="191" t="s">
        <v>1652</v>
      </c>
      <c r="D928" s="191"/>
      <c r="E928" s="292"/>
      <c r="F928" s="292"/>
      <c r="G928" s="147"/>
    </row>
    <row r="929" spans="2:7" ht="18">
      <c r="B929" s="191"/>
      <c r="C929" s="191"/>
      <c r="D929" s="191"/>
      <c r="E929" s="292"/>
      <c r="F929" s="292"/>
      <c r="G929" s="147"/>
    </row>
    <row r="930" spans="2:7" ht="15.75">
      <c r="B930" s="450"/>
      <c r="C930" s="190"/>
      <c r="D930" s="450"/>
      <c r="E930" s="451"/>
      <c r="F930" s="451"/>
      <c r="G930" s="147"/>
    </row>
    <row r="931" spans="2:7" ht="15.75">
      <c r="B931" s="450"/>
      <c r="C931" s="450"/>
      <c r="D931" s="450"/>
      <c r="E931" s="451"/>
      <c r="F931" s="451"/>
      <c r="G931" s="147"/>
    </row>
    <row r="932" spans="2:7" ht="15.75">
      <c r="B932" s="450"/>
      <c r="C932" s="450"/>
      <c r="D932" s="450"/>
      <c r="E932" s="451"/>
      <c r="F932" s="451"/>
      <c r="G932" s="147"/>
    </row>
    <row r="933" spans="2:7" ht="15.75">
      <c r="B933" s="156"/>
      <c r="C933" s="156"/>
      <c r="D933" s="156"/>
      <c r="E933" s="147"/>
      <c r="F933" s="147"/>
      <c r="G933" s="147"/>
    </row>
    <row r="934" spans="2:7" ht="15.75">
      <c r="B934" s="156"/>
      <c r="C934" s="156"/>
      <c r="D934" s="156"/>
      <c r="E934" s="147"/>
      <c r="F934" s="147"/>
      <c r="G934" s="147"/>
    </row>
    <row r="935" spans="2:7" ht="15.75">
      <c r="B935" s="156"/>
      <c r="C935" s="156"/>
      <c r="D935" s="156"/>
      <c r="E935" s="147"/>
      <c r="F935" s="147"/>
      <c r="G935" s="147"/>
    </row>
    <row r="936" spans="2:7" ht="15.75">
      <c r="B936" s="156"/>
      <c r="C936" s="156"/>
      <c r="D936" s="156"/>
      <c r="E936" s="147"/>
      <c r="F936" s="147"/>
      <c r="G936" s="147"/>
    </row>
    <row r="937" spans="2:7" ht="15.75">
      <c r="B937" s="156"/>
      <c r="C937" s="156"/>
      <c r="D937" s="156"/>
      <c r="E937" s="147"/>
      <c r="F937" s="147"/>
      <c r="G937" s="147"/>
    </row>
    <row r="938" spans="2:7" ht="15.75">
      <c r="B938" s="156"/>
      <c r="C938" s="156"/>
      <c r="D938" s="156"/>
      <c r="E938" s="147"/>
      <c r="F938" s="147"/>
      <c r="G938" s="147"/>
    </row>
    <row r="939" spans="2:7" ht="15.75">
      <c r="B939" s="156"/>
      <c r="C939" s="156"/>
      <c r="D939" s="156"/>
      <c r="E939" s="147"/>
      <c r="F939" s="147"/>
      <c r="G939" s="147"/>
    </row>
    <row r="940" spans="2:7" ht="15.75">
      <c r="B940" s="156"/>
      <c r="C940" s="156"/>
      <c r="D940" s="156"/>
      <c r="E940" s="147"/>
      <c r="F940" s="147"/>
      <c r="G940" s="147"/>
    </row>
    <row r="941" spans="2:7" ht="15.75">
      <c r="B941" s="156"/>
      <c r="C941" s="156"/>
      <c r="D941" s="156"/>
      <c r="E941" s="147"/>
      <c r="F941" s="147"/>
      <c r="G941" s="147"/>
    </row>
    <row r="942" spans="2:7" ht="15.75">
      <c r="B942" s="156"/>
      <c r="C942" s="156"/>
      <c r="D942" s="156"/>
      <c r="E942" s="147"/>
      <c r="F942" s="147"/>
      <c r="G942" s="147"/>
    </row>
    <row r="943" spans="2:7" ht="15.75">
      <c r="B943" s="156"/>
      <c r="C943" s="156"/>
      <c r="D943" s="156"/>
      <c r="E943" s="147"/>
      <c r="F943" s="147"/>
      <c r="G943" s="147"/>
    </row>
    <row r="944" spans="2:7" ht="15.75">
      <c r="B944" s="156"/>
      <c r="C944" s="156"/>
      <c r="D944" s="156"/>
      <c r="E944" s="147"/>
      <c r="F944" s="147"/>
      <c r="G944" s="147"/>
    </row>
    <row r="945" spans="2:7" ht="15.75">
      <c r="B945" s="156"/>
      <c r="C945" s="156"/>
      <c r="D945" s="156"/>
      <c r="E945" s="147"/>
      <c r="F945" s="147"/>
      <c r="G945" s="147"/>
    </row>
    <row r="946" spans="2:7" ht="15.75">
      <c r="B946" s="156"/>
      <c r="C946" s="156"/>
      <c r="D946" s="156"/>
      <c r="E946" s="147"/>
      <c r="F946" s="147"/>
      <c r="G946" s="147"/>
    </row>
    <row r="947" spans="2:7" ht="15.75">
      <c r="B947" s="156"/>
      <c r="C947" s="156"/>
      <c r="D947" s="156"/>
      <c r="E947" s="147"/>
      <c r="F947" s="147"/>
      <c r="G947" s="147"/>
    </row>
    <row r="948" spans="2:7" ht="15.75">
      <c r="B948" s="156"/>
      <c r="C948" s="156"/>
      <c r="D948" s="156"/>
      <c r="E948" s="147"/>
      <c r="F948" s="147"/>
      <c r="G948" s="147"/>
    </row>
    <row r="949" spans="2:7" ht="15.75">
      <c r="B949" s="156"/>
      <c r="C949" s="156"/>
      <c r="D949" s="156"/>
      <c r="E949" s="147"/>
      <c r="F949" s="147"/>
      <c r="G949" s="147"/>
    </row>
    <row r="950" spans="2:7" ht="15.75">
      <c r="B950" s="156"/>
      <c r="C950" s="156"/>
      <c r="D950" s="156"/>
      <c r="E950" s="147"/>
      <c r="F950" s="147"/>
      <c r="G950" s="147"/>
    </row>
    <row r="951" spans="2:7" ht="15.75">
      <c r="B951" s="156"/>
      <c r="C951" s="156"/>
      <c r="D951" s="156"/>
      <c r="E951" s="147"/>
      <c r="F951" s="147"/>
      <c r="G951" s="147"/>
    </row>
    <row r="952" spans="2:7" ht="15.75">
      <c r="B952" s="156"/>
      <c r="C952" s="156"/>
      <c r="D952" s="156"/>
      <c r="E952" s="147"/>
      <c r="F952" s="147"/>
      <c r="G952" s="147"/>
    </row>
    <row r="953" spans="2:7" ht="15.75">
      <c r="B953" s="156"/>
      <c r="C953" s="156"/>
      <c r="D953" s="156"/>
      <c r="E953" s="147"/>
      <c r="F953" s="147"/>
      <c r="G953" s="147"/>
    </row>
    <row r="954" spans="2:7" ht="15.75">
      <c r="B954" s="156"/>
      <c r="C954" s="156"/>
      <c r="D954" s="156"/>
      <c r="E954" s="147"/>
      <c r="F954" s="147"/>
      <c r="G954" s="147"/>
    </row>
    <row r="955" spans="2:7" ht="15.75">
      <c r="B955" s="156"/>
      <c r="C955" s="156"/>
      <c r="D955" s="156"/>
      <c r="E955" s="147"/>
      <c r="F955" s="147"/>
      <c r="G955" s="147"/>
    </row>
    <row r="956" spans="2:7" ht="15.75">
      <c r="B956" s="156"/>
      <c r="C956" s="156"/>
      <c r="D956" s="156"/>
      <c r="E956" s="147"/>
      <c r="F956" s="147"/>
      <c r="G956" s="147"/>
    </row>
    <row r="957" spans="2:7" ht="15.75">
      <c r="B957" s="156"/>
      <c r="C957" s="156"/>
      <c r="D957" s="156"/>
      <c r="E957" s="147"/>
      <c r="F957" s="147"/>
      <c r="G957" s="147"/>
    </row>
    <row r="958" spans="2:7" ht="15.75">
      <c r="B958" s="156"/>
      <c r="C958" s="156"/>
      <c r="D958" s="156"/>
      <c r="E958" s="147"/>
      <c r="F958" s="147"/>
      <c r="G958" s="147"/>
    </row>
    <row r="959" spans="2:7" ht="15.75">
      <c r="B959" s="156"/>
      <c r="C959" s="156"/>
      <c r="D959" s="156"/>
      <c r="E959" s="147"/>
      <c r="F959" s="147"/>
      <c r="G959" s="147"/>
    </row>
    <row r="960" spans="2:7" ht="15.75">
      <c r="B960" s="156"/>
      <c r="C960" s="156"/>
      <c r="D960" s="156"/>
      <c r="E960" s="147"/>
      <c r="F960" s="147"/>
      <c r="G960" s="147"/>
    </row>
    <row r="961" spans="2:7" ht="15.75">
      <c r="B961" s="156"/>
      <c r="C961" s="156"/>
      <c r="D961" s="156"/>
      <c r="E961" s="147"/>
      <c r="F961" s="147"/>
      <c r="G961" s="147"/>
    </row>
    <row r="962" spans="2:7" ht="15.75">
      <c r="B962" s="156"/>
      <c r="C962" s="156"/>
      <c r="D962" s="156"/>
      <c r="E962" s="147"/>
      <c r="F962" s="147"/>
      <c r="G962" s="147"/>
    </row>
    <row r="963" spans="2:7" ht="15.75">
      <c r="B963" s="156"/>
      <c r="C963" s="156"/>
      <c r="D963" s="156"/>
      <c r="E963" s="147"/>
      <c r="F963" s="147"/>
      <c r="G963" s="147"/>
    </row>
    <row r="964" spans="2:7" ht="15.75">
      <c r="B964" s="156"/>
      <c r="C964" s="156"/>
      <c r="D964" s="156"/>
      <c r="E964" s="147"/>
      <c r="F964" s="147"/>
      <c r="G964" s="147"/>
    </row>
    <row r="965" spans="2:7" ht="15.75">
      <c r="B965" s="156"/>
      <c r="C965" s="156"/>
      <c r="D965" s="156"/>
      <c r="E965" s="147"/>
      <c r="F965" s="147"/>
      <c r="G965" s="147"/>
    </row>
    <row r="966" spans="2:7" ht="15.75">
      <c r="B966" s="156"/>
      <c r="C966" s="156"/>
      <c r="D966" s="156"/>
      <c r="E966" s="147"/>
      <c r="F966" s="147"/>
      <c r="G966" s="147"/>
    </row>
    <row r="967" spans="2:7" ht="15.75">
      <c r="B967" s="156"/>
      <c r="C967" s="156"/>
      <c r="D967" s="156"/>
      <c r="E967" s="147"/>
      <c r="F967" s="147"/>
      <c r="G967" s="147"/>
    </row>
    <row r="968" spans="2:7" ht="15.75">
      <c r="B968" s="156"/>
      <c r="C968" s="156"/>
      <c r="D968" s="156"/>
      <c r="E968" s="147"/>
      <c r="F968" s="147"/>
      <c r="G968" s="147"/>
    </row>
    <row r="969" spans="2:7" ht="15.75">
      <c r="B969" s="156"/>
      <c r="C969" s="156"/>
      <c r="D969" s="156"/>
      <c r="E969" s="147"/>
      <c r="F969" s="147"/>
      <c r="G969" s="147"/>
    </row>
    <row r="970" spans="2:7" ht="15.75">
      <c r="B970" s="156"/>
      <c r="C970" s="156"/>
      <c r="D970" s="156"/>
      <c r="E970" s="147"/>
      <c r="F970" s="147"/>
      <c r="G970" s="147"/>
    </row>
    <row r="971" spans="2:7" ht="15.75">
      <c r="B971" s="156"/>
      <c r="C971" s="156"/>
      <c r="D971" s="156"/>
      <c r="E971" s="147"/>
      <c r="F971" s="147"/>
      <c r="G971" s="147"/>
    </row>
    <row r="972" spans="2:7" ht="15.75">
      <c r="B972" s="156"/>
      <c r="C972" s="156"/>
      <c r="D972" s="156"/>
      <c r="E972" s="147"/>
      <c r="F972" s="147"/>
      <c r="G972" s="147"/>
    </row>
    <row r="973" spans="2:7" ht="15.75">
      <c r="B973" s="156"/>
      <c r="C973" s="156"/>
      <c r="D973" s="156"/>
      <c r="E973" s="147"/>
      <c r="F973" s="147"/>
      <c r="G973" s="147"/>
    </row>
    <row r="974" spans="2:7" ht="15.75">
      <c r="B974" s="156"/>
      <c r="C974" s="156"/>
      <c r="D974" s="156"/>
      <c r="E974" s="147"/>
      <c r="F974" s="147"/>
      <c r="G974" s="147"/>
    </row>
    <row r="975" spans="2:7" ht="15.75">
      <c r="B975" s="156"/>
      <c r="C975" s="156"/>
      <c r="D975" s="156"/>
      <c r="E975" s="147"/>
      <c r="F975" s="147"/>
      <c r="G975" s="147"/>
    </row>
    <row r="976" spans="2:7" ht="15.75">
      <c r="B976" s="156"/>
      <c r="C976" s="156"/>
      <c r="D976" s="156"/>
      <c r="E976" s="147"/>
      <c r="F976" s="147"/>
      <c r="G976" s="147"/>
    </row>
    <row r="977" spans="2:7" ht="15.75">
      <c r="B977" s="156"/>
      <c r="C977" s="156"/>
      <c r="D977" s="156"/>
      <c r="E977" s="147"/>
      <c r="F977" s="147"/>
      <c r="G977" s="147"/>
    </row>
    <row r="978" spans="2:7" ht="15.75">
      <c r="B978" s="156"/>
      <c r="C978" s="156"/>
      <c r="D978" s="156"/>
      <c r="E978" s="147"/>
      <c r="F978" s="147"/>
      <c r="G978" s="147"/>
    </row>
    <row r="979" spans="2:7" ht="15.75">
      <c r="B979" s="156"/>
      <c r="C979" s="156"/>
      <c r="D979" s="156"/>
      <c r="E979" s="147"/>
      <c r="F979" s="147"/>
      <c r="G979" s="147"/>
    </row>
    <row r="980" spans="2:7" ht="15.75">
      <c r="B980" s="156"/>
      <c r="C980" s="156"/>
      <c r="D980" s="156"/>
      <c r="E980" s="147"/>
      <c r="F980" s="147"/>
      <c r="G980" s="147"/>
    </row>
    <row r="981" spans="2:7" ht="15.75">
      <c r="B981" s="156"/>
      <c r="C981" s="156"/>
      <c r="D981" s="156"/>
      <c r="E981" s="147"/>
      <c r="F981" s="147"/>
      <c r="G981" s="147"/>
    </row>
    <row r="982" spans="2:7" ht="15.75">
      <c r="B982" s="156"/>
      <c r="C982" s="156"/>
      <c r="D982" s="156"/>
      <c r="E982" s="147"/>
      <c r="F982" s="147"/>
      <c r="G982" s="147"/>
    </row>
    <row r="983" spans="2:7" ht="15.75">
      <c r="B983" s="156"/>
      <c r="C983" s="156"/>
      <c r="D983" s="156"/>
      <c r="E983" s="147"/>
      <c r="F983" s="147"/>
      <c r="G983" s="147"/>
    </row>
    <row r="984" spans="2:7" ht="15.75">
      <c r="B984" s="156"/>
      <c r="C984" s="156"/>
      <c r="D984" s="156"/>
      <c r="E984" s="147"/>
      <c r="F984" s="147"/>
      <c r="G984" s="147"/>
    </row>
    <row r="985" spans="2:7" ht="15.75">
      <c r="B985" s="156"/>
      <c r="C985" s="156"/>
      <c r="D985" s="156"/>
      <c r="E985" s="147"/>
      <c r="F985" s="147"/>
      <c r="G985" s="147"/>
    </row>
    <row r="986" spans="2:7" ht="15.75">
      <c r="B986" s="156"/>
      <c r="C986" s="156"/>
      <c r="D986" s="156"/>
      <c r="E986" s="147"/>
      <c r="F986" s="147"/>
      <c r="G986" s="147"/>
    </row>
    <row r="987" spans="2:7" ht="15.75">
      <c r="B987" s="156"/>
      <c r="C987" s="156"/>
      <c r="D987" s="156"/>
      <c r="E987" s="147"/>
      <c r="F987" s="147"/>
      <c r="G987" s="147"/>
    </row>
    <row r="988" spans="2:7" ht="15.75">
      <c r="B988" s="156"/>
      <c r="C988" s="156"/>
      <c r="D988" s="156"/>
      <c r="E988" s="147"/>
      <c r="F988" s="147"/>
      <c r="G988" s="147"/>
    </row>
    <row r="989" spans="2:7" ht="15.75">
      <c r="B989" s="156"/>
      <c r="C989" s="156"/>
      <c r="D989" s="156"/>
      <c r="E989" s="147"/>
      <c r="F989" s="147"/>
      <c r="G989" s="147"/>
    </row>
    <row r="990" spans="2:7" ht="15.75">
      <c r="B990" s="156"/>
      <c r="C990" s="156"/>
      <c r="D990" s="156"/>
      <c r="E990" s="147"/>
      <c r="F990" s="147"/>
      <c r="G990" s="147"/>
    </row>
    <row r="991" spans="2:7" ht="15.75">
      <c r="B991" s="156"/>
      <c r="C991" s="156"/>
      <c r="D991" s="156"/>
      <c r="E991" s="147"/>
      <c r="F991" s="147"/>
      <c r="G991" s="147"/>
    </row>
    <row r="992" spans="2:7" ht="15.75">
      <c r="B992" s="156"/>
      <c r="C992" s="156"/>
      <c r="D992" s="156"/>
      <c r="E992" s="147"/>
      <c r="F992" s="147"/>
      <c r="G992" s="147"/>
    </row>
    <row r="993" spans="2:7" ht="15.75">
      <c r="B993" s="156"/>
      <c r="C993" s="156"/>
      <c r="D993" s="156"/>
      <c r="E993" s="147"/>
      <c r="F993" s="147"/>
      <c r="G993" s="147"/>
    </row>
    <row r="994" spans="2:7" ht="15.75">
      <c r="B994" s="156"/>
      <c r="C994" s="156"/>
      <c r="D994" s="156"/>
      <c r="E994" s="147"/>
      <c r="F994" s="147"/>
      <c r="G994" s="147"/>
    </row>
    <row r="995" spans="2:7" ht="15.75">
      <c r="B995" s="156"/>
      <c r="C995" s="156"/>
      <c r="D995" s="156"/>
      <c r="E995" s="147"/>
      <c r="F995" s="147"/>
      <c r="G995" s="147"/>
    </row>
    <row r="996" spans="2:7" ht="15.75">
      <c r="B996" s="156"/>
      <c r="C996" s="156"/>
      <c r="D996" s="156"/>
      <c r="E996" s="147"/>
      <c r="F996" s="147"/>
      <c r="G996" s="147"/>
    </row>
    <row r="997" spans="2:7" ht="15.75">
      <c r="B997" s="156"/>
      <c r="C997" s="156"/>
      <c r="D997" s="156"/>
      <c r="E997" s="147"/>
      <c r="F997" s="147"/>
      <c r="G997" s="147"/>
    </row>
    <row r="998" spans="2:7" ht="15.75">
      <c r="B998" s="156"/>
      <c r="C998" s="156"/>
      <c r="D998" s="156"/>
      <c r="E998" s="147"/>
      <c r="F998" s="147"/>
      <c r="G998" s="147"/>
    </row>
    <row r="999" spans="2:7" ht="15.75">
      <c r="B999" s="156"/>
      <c r="C999" s="156"/>
      <c r="D999" s="156"/>
      <c r="E999" s="147"/>
      <c r="F999" s="147"/>
      <c r="G999" s="147"/>
    </row>
    <row r="1000" spans="2:7" ht="15.75">
      <c r="B1000" s="156"/>
      <c r="C1000" s="156"/>
      <c r="D1000" s="156"/>
      <c r="E1000" s="147"/>
      <c r="F1000" s="147"/>
      <c r="G1000" s="147"/>
    </row>
    <row r="1001" spans="2:7" ht="15.75">
      <c r="B1001" s="156"/>
      <c r="C1001" s="156"/>
      <c r="D1001" s="156"/>
      <c r="E1001" s="147"/>
      <c r="F1001" s="147"/>
      <c r="G1001" s="147"/>
    </row>
    <row r="1002" spans="2:7" ht="15.75">
      <c r="B1002" s="156"/>
      <c r="C1002" s="156"/>
      <c r="D1002" s="156"/>
      <c r="E1002" s="147"/>
      <c r="F1002" s="147"/>
      <c r="G1002" s="147"/>
    </row>
    <row r="1003" spans="2:7" ht="15.75">
      <c r="B1003" s="156"/>
      <c r="C1003" s="156"/>
      <c r="D1003" s="156"/>
      <c r="E1003" s="147"/>
      <c r="F1003" s="147"/>
      <c r="G1003" s="147"/>
    </row>
    <row r="1004" spans="2:7" ht="15.75">
      <c r="B1004" s="156"/>
      <c r="C1004" s="156"/>
      <c r="D1004" s="156"/>
      <c r="E1004" s="147"/>
      <c r="F1004" s="147"/>
      <c r="G1004" s="147"/>
    </row>
    <row r="1005" spans="2:7" ht="15.75">
      <c r="B1005" s="156"/>
      <c r="C1005" s="156"/>
      <c r="D1005" s="156"/>
      <c r="E1005" s="147"/>
      <c r="F1005" s="147"/>
      <c r="G1005" s="147"/>
    </row>
    <row r="1006" spans="2:7" ht="15.75">
      <c r="B1006" s="156"/>
      <c r="C1006" s="156"/>
      <c r="D1006" s="156"/>
      <c r="E1006" s="147"/>
      <c r="F1006" s="147"/>
      <c r="G1006" s="147"/>
    </row>
    <row r="1007" spans="2:7" ht="15.75">
      <c r="B1007" s="156"/>
      <c r="C1007" s="156"/>
      <c r="D1007" s="156"/>
      <c r="E1007" s="147"/>
      <c r="F1007" s="147"/>
      <c r="G1007" s="147"/>
    </row>
    <row r="1008" spans="2:7" ht="15.75">
      <c r="B1008" s="156"/>
      <c r="C1008" s="156"/>
      <c r="D1008" s="156"/>
      <c r="E1008" s="147"/>
      <c r="F1008" s="147"/>
      <c r="G1008" s="147"/>
    </row>
    <row r="1009" spans="2:7" ht="15.75">
      <c r="B1009" s="156"/>
      <c r="C1009" s="156"/>
      <c r="D1009" s="156"/>
      <c r="E1009" s="147"/>
      <c r="F1009" s="147"/>
      <c r="G1009" s="147"/>
    </row>
    <row r="1010" spans="2:7" ht="15.75">
      <c r="B1010" s="156"/>
      <c r="C1010" s="156"/>
      <c r="D1010" s="156"/>
      <c r="E1010" s="147"/>
      <c r="F1010" s="147"/>
      <c r="G1010" s="147"/>
    </row>
    <row r="1011" spans="2:7" ht="15.75">
      <c r="B1011" s="156"/>
      <c r="C1011" s="156"/>
      <c r="D1011" s="156"/>
      <c r="E1011" s="147"/>
      <c r="F1011" s="147"/>
      <c r="G1011" s="147"/>
    </row>
    <row r="1012" spans="2:7" ht="15.75">
      <c r="B1012" s="156"/>
      <c r="C1012" s="156"/>
      <c r="D1012" s="156"/>
      <c r="E1012" s="147"/>
      <c r="F1012" s="147"/>
      <c r="G1012" s="147"/>
    </row>
    <row r="1013" spans="2:7" ht="15.75">
      <c r="B1013" s="156"/>
      <c r="C1013" s="156"/>
      <c r="D1013" s="156"/>
      <c r="E1013" s="147"/>
      <c r="F1013" s="147"/>
      <c r="G1013" s="147"/>
    </row>
    <row r="1014" spans="2:7" ht="15.75">
      <c r="B1014" s="156"/>
      <c r="C1014" s="156"/>
      <c r="D1014" s="156"/>
      <c r="E1014" s="147"/>
      <c r="F1014" s="147"/>
      <c r="G1014" s="147"/>
    </row>
    <row r="1015" spans="2:7" ht="15.75">
      <c r="B1015" s="156"/>
      <c r="C1015" s="156"/>
      <c r="D1015" s="156"/>
      <c r="E1015" s="147"/>
      <c r="F1015" s="147"/>
      <c r="G1015" s="147"/>
    </row>
    <row r="1016" spans="2:7" ht="15.75">
      <c r="B1016" s="156"/>
      <c r="C1016" s="156"/>
      <c r="D1016" s="156"/>
      <c r="E1016" s="147"/>
      <c r="F1016" s="147"/>
      <c r="G1016" s="147"/>
    </row>
    <row r="1017" spans="2:7" ht="15.75">
      <c r="B1017" s="156"/>
      <c r="C1017" s="156"/>
      <c r="D1017" s="156"/>
      <c r="E1017" s="147"/>
      <c r="F1017" s="147"/>
      <c r="G1017" s="147"/>
    </row>
    <row r="1018" spans="2:7" ht="15.75">
      <c r="B1018" s="156"/>
      <c r="C1018" s="156"/>
      <c r="D1018" s="156"/>
      <c r="E1018" s="147"/>
      <c r="F1018" s="147"/>
      <c r="G1018" s="147"/>
    </row>
    <row r="1019" spans="2:7" ht="15.75">
      <c r="B1019" s="156"/>
      <c r="C1019" s="156"/>
      <c r="D1019" s="156"/>
      <c r="E1019" s="147"/>
      <c r="F1019" s="147"/>
      <c r="G1019" s="147"/>
    </row>
    <row r="1020" spans="2:7" ht="15.75">
      <c r="B1020" s="156"/>
      <c r="C1020" s="156"/>
      <c r="D1020" s="156"/>
      <c r="E1020" s="147"/>
      <c r="F1020" s="147"/>
      <c r="G1020" s="147"/>
    </row>
    <row r="1021" spans="2:7" ht="15.75">
      <c r="B1021" s="156"/>
      <c r="C1021" s="156"/>
      <c r="D1021" s="156"/>
      <c r="E1021" s="147"/>
      <c r="F1021" s="147"/>
      <c r="G1021" s="147"/>
    </row>
    <row r="1022" spans="2:7" ht="15.75">
      <c r="B1022" s="156"/>
      <c r="C1022" s="156"/>
      <c r="D1022" s="156"/>
      <c r="E1022" s="147"/>
      <c r="F1022" s="147"/>
      <c r="G1022" s="147"/>
    </row>
    <row r="1023" spans="2:7" ht="15.75">
      <c r="B1023" s="156"/>
      <c r="C1023" s="156"/>
      <c r="D1023" s="156"/>
      <c r="E1023" s="147"/>
      <c r="F1023" s="147"/>
      <c r="G1023" s="147"/>
    </row>
    <row r="1024" spans="2:7" ht="15.75">
      <c r="B1024" s="156"/>
      <c r="C1024" s="156"/>
      <c r="D1024" s="156"/>
      <c r="E1024" s="147"/>
      <c r="F1024" s="147"/>
      <c r="G1024" s="147"/>
    </row>
    <row r="1025" spans="2:7" ht="15.75">
      <c r="B1025" s="156"/>
      <c r="C1025" s="156"/>
      <c r="D1025" s="156"/>
      <c r="E1025" s="147"/>
      <c r="F1025" s="147"/>
      <c r="G1025" s="147"/>
    </row>
    <row r="1026" spans="2:7" ht="15.75">
      <c r="B1026" s="156"/>
      <c r="C1026" s="156"/>
      <c r="D1026" s="156"/>
      <c r="E1026" s="147"/>
      <c r="F1026" s="147"/>
      <c r="G1026" s="147"/>
    </row>
    <row r="1027" spans="2:7" ht="15.75">
      <c r="B1027" s="156"/>
      <c r="C1027" s="156"/>
      <c r="D1027" s="156"/>
      <c r="E1027" s="147"/>
      <c r="F1027" s="147"/>
      <c r="G1027" s="147"/>
    </row>
    <row r="1028" spans="2:7" ht="15.75">
      <c r="B1028" s="156"/>
      <c r="C1028" s="156"/>
      <c r="D1028" s="156"/>
      <c r="E1028" s="147"/>
      <c r="F1028" s="147"/>
      <c r="G1028" s="147"/>
    </row>
    <row r="1029" spans="2:7" ht="15.75">
      <c r="B1029" s="156"/>
      <c r="C1029" s="156"/>
      <c r="D1029" s="156"/>
      <c r="E1029" s="147"/>
      <c r="F1029" s="147"/>
      <c r="G1029" s="147"/>
    </row>
    <row r="1030" spans="2:7" ht="15.75">
      <c r="B1030" s="156"/>
      <c r="C1030" s="156"/>
      <c r="D1030" s="156"/>
      <c r="E1030" s="147"/>
      <c r="F1030" s="147"/>
      <c r="G1030" s="147"/>
    </row>
    <row r="1031" spans="2:7" ht="15.75">
      <c r="B1031" s="156"/>
      <c r="C1031" s="156"/>
      <c r="D1031" s="156"/>
      <c r="E1031" s="147"/>
      <c r="F1031" s="147"/>
      <c r="G1031" s="147"/>
    </row>
    <row r="1032" spans="2:7" ht="15.75">
      <c r="B1032" s="156"/>
      <c r="C1032" s="156"/>
      <c r="D1032" s="156"/>
      <c r="E1032" s="147"/>
      <c r="F1032" s="147"/>
      <c r="G1032" s="147"/>
    </row>
    <row r="1033" spans="2:7" ht="15.75">
      <c r="B1033" s="156"/>
      <c r="C1033" s="156"/>
      <c r="D1033" s="156"/>
      <c r="E1033" s="147"/>
      <c r="F1033" s="147"/>
      <c r="G1033" s="147"/>
    </row>
    <row r="1034" spans="2:7" ht="15.75">
      <c r="B1034" s="156"/>
      <c r="C1034" s="156"/>
      <c r="D1034" s="156"/>
      <c r="E1034" s="147"/>
      <c r="F1034" s="147"/>
      <c r="G1034" s="147"/>
    </row>
    <row r="1035" spans="2:7" ht="15.75">
      <c r="B1035" s="156"/>
      <c r="C1035" s="156"/>
      <c r="D1035" s="156"/>
      <c r="E1035" s="147"/>
      <c r="F1035" s="147"/>
      <c r="G1035" s="147"/>
    </row>
    <row r="1036" spans="2:7" ht="15.75">
      <c r="B1036" s="156"/>
      <c r="C1036" s="156"/>
      <c r="D1036" s="156"/>
      <c r="E1036" s="147"/>
      <c r="F1036" s="147"/>
      <c r="G1036" s="147"/>
    </row>
    <row r="1037" spans="2:7" ht="15.75">
      <c r="B1037" s="156"/>
      <c r="C1037" s="156"/>
      <c r="D1037" s="156"/>
      <c r="E1037" s="147"/>
      <c r="F1037" s="147"/>
      <c r="G1037" s="147"/>
    </row>
    <row r="1038" spans="2:7" ht="15.75">
      <c r="B1038" s="156"/>
      <c r="C1038" s="156"/>
      <c r="D1038" s="156"/>
      <c r="E1038" s="147"/>
      <c r="F1038" s="147"/>
      <c r="G1038" s="147"/>
    </row>
    <row r="1039" spans="2:7" ht="15.75">
      <c r="B1039" s="156"/>
      <c r="C1039" s="156"/>
      <c r="D1039" s="156"/>
      <c r="E1039" s="147"/>
      <c r="F1039" s="147"/>
      <c r="G1039" s="147"/>
    </row>
    <row r="1040" spans="2:7" ht="15.75">
      <c r="B1040" s="156"/>
      <c r="C1040" s="156"/>
      <c r="D1040" s="156"/>
      <c r="E1040" s="147"/>
      <c r="F1040" s="147"/>
      <c r="G1040" s="147"/>
    </row>
    <row r="1041" spans="2:7" ht="15.75">
      <c r="B1041" s="156"/>
      <c r="C1041" s="156"/>
      <c r="D1041" s="156"/>
      <c r="E1041" s="147"/>
      <c r="F1041" s="147"/>
      <c r="G1041" s="147"/>
    </row>
    <row r="1042" spans="2:7" ht="15.75">
      <c r="B1042" s="156"/>
      <c r="C1042" s="156"/>
      <c r="D1042" s="156"/>
      <c r="E1042" s="147"/>
      <c r="F1042" s="147"/>
      <c r="G1042" s="147"/>
    </row>
    <row r="1043" spans="2:7" ht="15.75">
      <c r="B1043" s="156"/>
      <c r="C1043" s="156"/>
      <c r="D1043" s="156"/>
      <c r="E1043" s="147"/>
      <c r="F1043" s="147"/>
      <c r="G1043" s="147"/>
    </row>
    <row r="1044" spans="2:7" ht="15.75">
      <c r="B1044" s="156"/>
      <c r="C1044" s="156"/>
      <c r="D1044" s="156"/>
      <c r="E1044" s="147"/>
      <c r="F1044" s="147"/>
      <c r="G1044" s="147"/>
    </row>
    <row r="1045" spans="2:7" ht="15.75">
      <c r="B1045" s="156"/>
      <c r="C1045" s="156"/>
      <c r="D1045" s="156"/>
      <c r="E1045" s="147"/>
      <c r="F1045" s="147"/>
      <c r="G1045" s="147"/>
    </row>
    <row r="1046" spans="2:7" ht="15.75">
      <c r="B1046" s="156"/>
      <c r="C1046" s="156"/>
      <c r="D1046" s="156"/>
      <c r="E1046" s="147"/>
      <c r="F1046" s="147"/>
      <c r="G1046" s="147"/>
    </row>
    <row r="1047" spans="2:7" ht="15.75">
      <c r="B1047" s="156"/>
      <c r="C1047" s="156"/>
      <c r="D1047" s="156"/>
      <c r="E1047" s="147"/>
      <c r="F1047" s="147"/>
      <c r="G1047" s="147"/>
    </row>
    <row r="1048" spans="2:7" ht="15.75">
      <c r="B1048" s="156"/>
      <c r="C1048" s="156"/>
      <c r="D1048" s="156"/>
      <c r="E1048" s="147"/>
      <c r="F1048" s="147"/>
      <c r="G1048" s="147"/>
    </row>
    <row r="1049" spans="2:7" ht="15.75">
      <c r="B1049" s="156"/>
      <c r="C1049" s="156"/>
      <c r="D1049" s="156"/>
      <c r="E1049" s="147"/>
      <c r="F1049" s="147"/>
      <c r="G1049" s="147"/>
    </row>
    <row r="1050" spans="2:7" ht="15.75">
      <c r="B1050" s="156"/>
      <c r="C1050" s="156"/>
      <c r="D1050" s="156"/>
      <c r="E1050" s="147"/>
      <c r="F1050" s="147"/>
      <c r="G1050" s="147"/>
    </row>
    <row r="1051" spans="2:7" ht="15.75">
      <c r="B1051" s="156"/>
      <c r="C1051" s="156"/>
      <c r="D1051" s="156"/>
      <c r="E1051" s="147"/>
      <c r="F1051" s="147"/>
      <c r="G1051" s="147"/>
    </row>
    <row r="1052" spans="2:7" ht="15.75">
      <c r="B1052" s="156"/>
      <c r="C1052" s="156"/>
      <c r="D1052" s="156"/>
      <c r="E1052" s="147"/>
      <c r="F1052" s="147"/>
      <c r="G1052" s="147"/>
    </row>
    <row r="1053" spans="2:7" ht="15.75">
      <c r="B1053" s="156"/>
      <c r="C1053" s="156"/>
      <c r="D1053" s="156"/>
      <c r="E1053" s="147"/>
      <c r="F1053" s="147"/>
      <c r="G1053" s="147"/>
    </row>
    <row r="1054" spans="2:7" ht="15.75">
      <c r="B1054" s="156"/>
      <c r="C1054" s="156"/>
      <c r="D1054" s="156"/>
      <c r="E1054" s="147"/>
      <c r="F1054" s="147"/>
      <c r="G1054" s="147"/>
    </row>
    <row r="1055" spans="2:7" ht="15.75">
      <c r="B1055" s="156"/>
      <c r="C1055" s="156"/>
      <c r="D1055" s="156"/>
      <c r="E1055" s="147"/>
      <c r="F1055" s="147"/>
      <c r="G1055" s="147"/>
    </row>
    <row r="1056" spans="2:7" ht="15.75">
      <c r="B1056" s="156"/>
      <c r="C1056" s="156"/>
      <c r="D1056" s="156"/>
      <c r="E1056" s="147"/>
      <c r="F1056" s="147"/>
      <c r="G1056" s="147"/>
    </row>
    <row r="1057" spans="2:7" ht="15.75">
      <c r="B1057" s="156"/>
      <c r="C1057" s="156"/>
      <c r="D1057" s="156"/>
      <c r="E1057" s="147"/>
      <c r="F1057" s="147"/>
      <c r="G1057" s="147"/>
    </row>
    <row r="1058" spans="2:7" ht="15.75">
      <c r="B1058" s="156"/>
      <c r="C1058" s="156"/>
      <c r="D1058" s="156"/>
      <c r="E1058" s="147"/>
      <c r="F1058" s="147"/>
      <c r="G1058" s="147"/>
    </row>
    <row r="1059" spans="2:7" ht="15.75">
      <c r="B1059" s="156"/>
      <c r="C1059" s="156"/>
      <c r="D1059" s="156"/>
      <c r="E1059" s="147"/>
      <c r="F1059" s="147"/>
      <c r="G1059" s="147"/>
    </row>
    <row r="1060" spans="2:7" ht="15.75">
      <c r="B1060" s="156"/>
      <c r="C1060" s="156"/>
      <c r="D1060" s="156"/>
      <c r="E1060" s="147"/>
      <c r="F1060" s="147"/>
      <c r="G1060" s="147"/>
    </row>
    <row r="1061" spans="2:7" ht="15.75">
      <c r="B1061" s="156"/>
      <c r="C1061" s="156"/>
      <c r="D1061" s="156"/>
      <c r="E1061" s="147"/>
      <c r="F1061" s="147"/>
      <c r="G1061" s="147"/>
    </row>
    <row r="1062" spans="2:7" ht="15.75">
      <c r="B1062" s="156"/>
      <c r="C1062" s="156"/>
      <c r="D1062" s="156"/>
      <c r="E1062" s="147"/>
      <c r="F1062" s="147"/>
      <c r="G1062" s="147"/>
    </row>
    <row r="1063" spans="2:7" ht="15.75">
      <c r="B1063" s="156"/>
      <c r="C1063" s="156"/>
      <c r="D1063" s="156"/>
      <c r="E1063" s="147"/>
      <c r="F1063" s="147"/>
      <c r="G1063" s="147"/>
    </row>
    <row r="1064" spans="2:7" ht="15.75">
      <c r="B1064" s="156"/>
      <c r="C1064" s="156"/>
      <c r="D1064" s="156"/>
      <c r="E1064" s="147"/>
      <c r="F1064" s="147"/>
      <c r="G1064" s="147"/>
    </row>
    <row r="1065" spans="2:7" ht="15.75">
      <c r="B1065" s="156"/>
      <c r="C1065" s="156"/>
      <c r="D1065" s="156"/>
      <c r="E1065" s="147"/>
      <c r="F1065" s="147"/>
      <c r="G1065" s="147"/>
    </row>
    <row r="1066" spans="2:7" ht="15.75">
      <c r="B1066" s="156"/>
      <c r="C1066" s="156"/>
      <c r="D1066" s="156"/>
      <c r="E1066" s="147"/>
      <c r="F1066" s="147"/>
      <c r="G1066" s="147"/>
    </row>
    <row r="1067" spans="2:7" ht="15.75">
      <c r="B1067" s="156"/>
      <c r="C1067" s="156"/>
      <c r="D1067" s="156"/>
      <c r="E1067" s="147"/>
      <c r="F1067" s="147"/>
      <c r="G1067" s="147"/>
    </row>
    <row r="1068" spans="2:7" ht="15.75">
      <c r="B1068" s="156"/>
      <c r="C1068" s="156"/>
      <c r="D1068" s="156"/>
      <c r="E1068" s="147"/>
      <c r="F1068" s="147"/>
      <c r="G1068" s="147"/>
    </row>
    <row r="1069" spans="2:7" ht="15.75">
      <c r="B1069" s="156"/>
      <c r="C1069" s="156"/>
      <c r="D1069" s="156"/>
      <c r="E1069" s="147"/>
      <c r="F1069" s="147"/>
      <c r="G1069" s="147"/>
    </row>
    <row r="1070" spans="2:7" ht="15.75">
      <c r="B1070" s="156"/>
      <c r="C1070" s="156"/>
      <c r="D1070" s="156"/>
      <c r="E1070" s="147"/>
      <c r="F1070" s="147"/>
      <c r="G1070" s="147"/>
    </row>
    <row r="1071" spans="2:7" ht="15.75">
      <c r="B1071" s="156"/>
      <c r="C1071" s="156"/>
      <c r="D1071" s="156"/>
      <c r="E1071" s="147"/>
      <c r="F1071" s="147"/>
      <c r="G1071" s="147"/>
    </row>
    <row r="1072" spans="2:7" ht="15.75">
      <c r="B1072" s="156"/>
      <c r="C1072" s="156"/>
      <c r="D1072" s="156"/>
      <c r="E1072" s="147"/>
      <c r="F1072" s="147"/>
      <c r="G1072" s="147"/>
    </row>
    <row r="1073" spans="2:7" ht="15.75">
      <c r="B1073" s="156"/>
      <c r="C1073" s="156"/>
      <c r="D1073" s="156"/>
      <c r="E1073" s="147"/>
      <c r="F1073" s="147"/>
      <c r="G1073" s="147"/>
    </row>
    <row r="1074" spans="2:7" ht="15.75">
      <c r="B1074" s="156"/>
      <c r="C1074" s="156"/>
      <c r="D1074" s="156"/>
      <c r="E1074" s="147"/>
      <c r="F1074" s="147"/>
      <c r="G1074" s="147"/>
    </row>
    <row r="1075" spans="2:7" ht="15.75">
      <c r="B1075" s="156"/>
      <c r="C1075" s="156"/>
      <c r="D1075" s="156"/>
      <c r="E1075" s="147"/>
      <c r="F1075" s="147"/>
      <c r="G1075" s="147"/>
    </row>
    <row r="1076" spans="2:7" ht="15.75">
      <c r="B1076" s="156"/>
      <c r="C1076" s="156"/>
      <c r="D1076" s="156"/>
      <c r="E1076" s="147"/>
      <c r="F1076" s="147"/>
      <c r="G1076" s="147"/>
    </row>
    <row r="1077" spans="2:7" ht="15.75">
      <c r="B1077" s="156"/>
      <c r="C1077" s="156"/>
      <c r="D1077" s="156"/>
      <c r="E1077" s="147"/>
      <c r="F1077" s="147"/>
      <c r="G1077" s="147"/>
    </row>
    <row r="1078" spans="2:7" ht="15.75">
      <c r="B1078" s="156"/>
      <c r="C1078" s="156"/>
      <c r="D1078" s="156"/>
      <c r="E1078" s="147"/>
      <c r="F1078" s="147"/>
      <c r="G1078" s="147"/>
    </row>
    <row r="1079" spans="2:7" ht="15.75">
      <c r="B1079" s="156"/>
      <c r="C1079" s="156"/>
      <c r="D1079" s="156"/>
      <c r="E1079" s="147"/>
      <c r="F1079" s="147"/>
      <c r="G1079" s="147"/>
    </row>
    <row r="1080" spans="2:7" ht="15.75">
      <c r="B1080" s="156"/>
      <c r="C1080" s="156"/>
      <c r="D1080" s="156"/>
      <c r="E1080" s="147"/>
      <c r="F1080" s="147"/>
      <c r="G1080" s="147"/>
    </row>
    <row r="1081" spans="2:7" ht="15.75">
      <c r="B1081" s="156"/>
      <c r="C1081" s="156"/>
      <c r="D1081" s="156"/>
      <c r="E1081" s="147"/>
      <c r="F1081" s="147"/>
      <c r="G1081" s="147"/>
    </row>
    <row r="1082" spans="2:7" ht="15.75">
      <c r="B1082" s="156"/>
      <c r="C1082" s="156"/>
      <c r="D1082" s="156"/>
      <c r="E1082" s="147"/>
      <c r="F1082" s="147"/>
      <c r="G1082" s="147"/>
    </row>
    <row r="1083" spans="2:7" ht="15.75">
      <c r="B1083" s="156"/>
      <c r="C1083" s="156"/>
      <c r="D1083" s="156"/>
      <c r="E1083" s="147"/>
      <c r="F1083" s="147"/>
      <c r="G1083" s="147"/>
    </row>
    <row r="1084" spans="2:7" ht="15.75">
      <c r="B1084" s="156"/>
      <c r="C1084" s="156"/>
      <c r="D1084" s="156"/>
      <c r="E1084" s="147"/>
      <c r="F1084" s="147"/>
      <c r="G1084" s="147"/>
    </row>
    <row r="1085" spans="2:7" ht="15.75">
      <c r="B1085" s="156"/>
      <c r="C1085" s="156"/>
      <c r="D1085" s="156"/>
      <c r="E1085" s="147"/>
      <c r="F1085" s="147"/>
      <c r="G1085" s="147"/>
    </row>
    <row r="1086" spans="2:7" ht="15.75">
      <c r="B1086" s="156"/>
      <c r="C1086" s="156"/>
      <c r="D1086" s="156"/>
      <c r="E1086" s="147"/>
      <c r="F1086" s="147"/>
      <c r="G1086" s="147"/>
    </row>
    <row r="1087" spans="2:7" ht="15.75">
      <c r="B1087" s="156"/>
      <c r="C1087" s="156"/>
      <c r="D1087" s="156"/>
      <c r="E1087" s="147"/>
      <c r="F1087" s="147"/>
      <c r="G1087" s="147"/>
    </row>
    <row r="1088" spans="2:7" ht="15.75">
      <c r="B1088" s="156"/>
      <c r="C1088" s="156"/>
      <c r="D1088" s="156"/>
      <c r="E1088" s="147"/>
      <c r="F1088" s="147"/>
      <c r="G1088" s="147"/>
    </row>
    <row r="1089" spans="2:7" ht="15.75">
      <c r="B1089" s="156"/>
      <c r="C1089" s="156"/>
      <c r="D1089" s="156"/>
      <c r="E1089" s="147"/>
      <c r="F1089" s="147"/>
      <c r="G1089" s="147"/>
    </row>
    <row r="1090" spans="2:7" ht="15.75">
      <c r="B1090" s="156"/>
      <c r="C1090" s="156"/>
      <c r="D1090" s="156"/>
      <c r="E1090" s="147"/>
      <c r="F1090" s="147"/>
      <c r="G1090" s="147"/>
    </row>
    <row r="1091" spans="2:7" ht="15.75">
      <c r="B1091" s="156"/>
      <c r="C1091" s="156"/>
      <c r="D1091" s="156"/>
      <c r="E1091" s="147"/>
      <c r="F1091" s="147"/>
      <c r="G1091" s="147"/>
    </row>
    <row r="1092" spans="2:7" ht="15.75">
      <c r="B1092" s="156"/>
      <c r="C1092" s="156"/>
      <c r="D1092" s="156"/>
      <c r="E1092" s="147"/>
      <c r="F1092" s="147"/>
      <c r="G1092" s="147"/>
    </row>
    <row r="1093" spans="2:7" ht="15.75">
      <c r="B1093" s="156"/>
      <c r="C1093" s="156"/>
      <c r="D1093" s="156"/>
      <c r="E1093" s="147"/>
      <c r="F1093" s="147"/>
      <c r="G1093" s="147"/>
    </row>
    <row r="1094" spans="2:7" ht="15.75">
      <c r="B1094" s="156"/>
      <c r="C1094" s="156"/>
      <c r="D1094" s="156"/>
      <c r="E1094" s="147"/>
      <c r="F1094" s="147"/>
      <c r="G1094" s="147"/>
    </row>
    <row r="1095" spans="2:7" ht="15.75">
      <c r="B1095" s="156"/>
      <c r="C1095" s="156"/>
      <c r="D1095" s="156"/>
      <c r="E1095" s="147"/>
      <c r="F1095" s="147"/>
      <c r="G1095" s="147"/>
    </row>
    <row r="1096" spans="2:7" ht="15.75">
      <c r="B1096" s="156"/>
      <c r="C1096" s="156"/>
      <c r="D1096" s="156"/>
      <c r="E1096" s="147"/>
      <c r="F1096" s="147"/>
      <c r="G1096" s="147"/>
    </row>
    <row r="1097" spans="2:7" ht="15.75">
      <c r="B1097" s="156"/>
      <c r="C1097" s="156"/>
      <c r="D1097" s="156"/>
      <c r="E1097" s="147"/>
      <c r="F1097" s="147"/>
      <c r="G1097" s="147"/>
    </row>
    <row r="1098" spans="2:7" ht="15.75">
      <c r="B1098" s="156"/>
      <c r="C1098" s="156"/>
      <c r="D1098" s="156"/>
      <c r="E1098" s="147"/>
      <c r="F1098" s="147"/>
      <c r="G1098" s="147"/>
    </row>
    <row r="1099" spans="2:7" ht="15.75">
      <c r="B1099" s="156"/>
      <c r="C1099" s="156"/>
      <c r="D1099" s="156"/>
      <c r="E1099" s="147"/>
      <c r="F1099" s="147"/>
      <c r="G1099" s="147"/>
    </row>
    <row r="1100" spans="2:7" ht="15.75">
      <c r="B1100" s="156"/>
      <c r="C1100" s="156"/>
      <c r="D1100" s="156"/>
      <c r="E1100" s="147"/>
      <c r="F1100" s="147"/>
      <c r="G1100" s="147"/>
    </row>
    <row r="1101" spans="2:7" ht="15.75">
      <c r="B1101" s="156"/>
      <c r="C1101" s="156"/>
      <c r="D1101" s="156"/>
      <c r="E1101" s="147"/>
      <c r="F1101" s="147"/>
      <c r="G1101" s="147"/>
    </row>
    <row r="1102" spans="2:7" ht="15.75">
      <c r="B1102" s="156"/>
      <c r="C1102" s="156"/>
      <c r="D1102" s="156"/>
      <c r="E1102" s="147"/>
      <c r="F1102" s="147"/>
      <c r="G1102" s="147"/>
    </row>
    <row r="1103" spans="2:7" ht="15.75">
      <c r="B1103" s="156"/>
      <c r="C1103" s="156"/>
      <c r="D1103" s="156"/>
      <c r="E1103" s="147"/>
      <c r="F1103" s="147"/>
      <c r="G1103" s="147"/>
    </row>
    <row r="1104" spans="2:7" ht="15.75">
      <c r="B1104" s="156"/>
      <c r="C1104" s="156"/>
      <c r="D1104" s="156"/>
      <c r="E1104" s="147"/>
      <c r="F1104" s="147"/>
      <c r="G1104" s="147"/>
    </row>
    <row r="1105" spans="2:7" ht="15.75">
      <c r="B1105" s="156"/>
      <c r="C1105" s="156"/>
      <c r="D1105" s="156"/>
      <c r="E1105" s="147"/>
      <c r="F1105" s="147"/>
      <c r="G1105" s="147"/>
    </row>
    <row r="1106" spans="2:7" ht="15.75">
      <c r="B1106" s="156"/>
      <c r="C1106" s="156"/>
      <c r="D1106" s="156"/>
      <c r="E1106" s="147"/>
      <c r="F1106" s="147"/>
      <c r="G1106" s="147"/>
    </row>
    <row r="1107" spans="2:7" ht="15.75">
      <c r="B1107" s="156"/>
      <c r="C1107" s="156"/>
      <c r="D1107" s="156"/>
      <c r="E1107" s="147"/>
      <c r="F1107" s="147"/>
      <c r="G1107" s="147"/>
    </row>
    <row r="1108" spans="2:7" ht="15.75">
      <c r="B1108" s="156"/>
      <c r="C1108" s="156"/>
      <c r="D1108" s="156"/>
      <c r="E1108" s="147"/>
      <c r="F1108" s="147"/>
      <c r="G1108" s="147"/>
    </row>
    <row r="1109" spans="2:7" ht="15.75">
      <c r="B1109" s="156"/>
      <c r="C1109" s="156"/>
      <c r="D1109" s="156"/>
      <c r="E1109" s="147"/>
      <c r="F1109" s="147"/>
      <c r="G1109" s="147"/>
    </row>
    <row r="1110" spans="2:7" ht="15.75">
      <c r="B1110" s="156"/>
      <c r="C1110" s="156"/>
      <c r="D1110" s="156"/>
      <c r="E1110" s="147"/>
      <c r="F1110" s="147"/>
      <c r="G1110" s="147"/>
    </row>
    <row r="1111" spans="2:7" ht="15.75">
      <c r="B1111" s="156"/>
      <c r="C1111" s="156"/>
      <c r="D1111" s="156"/>
      <c r="E1111" s="147"/>
      <c r="F1111" s="147"/>
      <c r="G1111" s="147"/>
    </row>
    <row r="1112" spans="2:7" ht="15.75">
      <c r="B1112" s="156"/>
      <c r="C1112" s="156"/>
      <c r="D1112" s="156"/>
      <c r="E1112" s="147"/>
      <c r="F1112" s="147"/>
      <c r="G1112" s="147"/>
    </row>
    <row r="1113" spans="2:7" ht="15.75">
      <c r="B1113" s="156"/>
      <c r="C1113" s="156"/>
      <c r="D1113" s="156"/>
      <c r="E1113" s="147"/>
      <c r="F1113" s="147"/>
      <c r="G1113" s="147"/>
    </row>
    <row r="1114" spans="2:7" ht="15.75">
      <c r="B1114" s="156"/>
      <c r="C1114" s="156"/>
      <c r="D1114" s="156"/>
      <c r="E1114" s="147"/>
      <c r="F1114" s="147"/>
      <c r="G1114" s="147"/>
    </row>
    <row r="1115" spans="2:7" ht="15.75">
      <c r="B1115" s="156"/>
      <c r="C1115" s="156"/>
      <c r="D1115" s="156"/>
      <c r="E1115" s="147"/>
      <c r="F1115" s="147"/>
      <c r="G1115" s="147"/>
    </row>
    <row r="1116" spans="2:7" ht="15.75">
      <c r="B1116" s="156"/>
      <c r="C1116" s="156"/>
      <c r="D1116" s="156"/>
      <c r="E1116" s="147"/>
      <c r="F1116" s="147"/>
      <c r="G1116" s="147"/>
    </row>
    <row r="1117" spans="2:7" ht="15.75">
      <c r="B1117" s="156"/>
      <c r="C1117" s="156"/>
      <c r="D1117" s="156"/>
      <c r="E1117" s="147"/>
      <c r="F1117" s="147"/>
      <c r="G1117" s="147"/>
    </row>
    <row r="1118" spans="2:7" ht="15.75">
      <c r="B1118" s="156"/>
      <c r="C1118" s="156"/>
      <c r="D1118" s="156"/>
      <c r="E1118" s="147"/>
      <c r="F1118" s="147"/>
      <c r="G1118" s="147"/>
    </row>
    <row r="1119" spans="2:7" ht="15.75">
      <c r="B1119" s="156"/>
      <c r="C1119" s="156"/>
      <c r="D1119" s="156"/>
      <c r="E1119" s="147"/>
      <c r="F1119" s="147"/>
      <c r="G1119" s="147"/>
    </row>
    <row r="1120" spans="2:7" ht="15.75">
      <c r="B1120" s="156"/>
      <c r="C1120" s="156"/>
      <c r="D1120" s="156"/>
      <c r="E1120" s="147"/>
      <c r="F1120" s="147"/>
      <c r="G1120" s="147"/>
    </row>
    <row r="1121" spans="2:7" ht="15.75">
      <c r="B1121" s="156"/>
      <c r="C1121" s="156"/>
      <c r="D1121" s="156"/>
      <c r="E1121" s="147"/>
      <c r="F1121" s="147"/>
      <c r="G1121" s="147"/>
    </row>
    <row r="1122" spans="2:7" ht="15.75">
      <c r="B1122" s="156"/>
      <c r="C1122" s="156"/>
      <c r="D1122" s="156"/>
      <c r="E1122" s="147"/>
      <c r="F1122" s="147"/>
      <c r="G1122" s="147"/>
    </row>
    <row r="1123" spans="2:7" ht="15.75">
      <c r="B1123" s="156"/>
      <c r="C1123" s="156"/>
      <c r="D1123" s="156"/>
      <c r="E1123" s="147"/>
      <c r="F1123" s="147"/>
      <c r="G1123" s="147"/>
    </row>
    <row r="1124" spans="2:7" ht="15.75">
      <c r="B1124" s="156"/>
      <c r="C1124" s="156"/>
      <c r="D1124" s="156"/>
      <c r="E1124" s="147"/>
      <c r="F1124" s="147"/>
      <c r="G1124" s="147"/>
    </row>
    <row r="1125" spans="2:7" ht="15.75">
      <c r="B1125" s="156"/>
      <c r="C1125" s="156"/>
      <c r="D1125" s="156"/>
      <c r="E1125" s="147"/>
      <c r="F1125" s="147"/>
      <c r="G1125" s="147"/>
    </row>
    <row r="1126" spans="2:7" ht="15.75">
      <c r="B1126" s="156"/>
      <c r="C1126" s="156"/>
      <c r="D1126" s="156"/>
      <c r="E1126" s="147"/>
      <c r="F1126" s="147"/>
      <c r="G1126" s="147"/>
    </row>
    <row r="1127" spans="2:7" ht="15.75">
      <c r="B1127" s="156"/>
      <c r="C1127" s="156"/>
      <c r="D1127" s="156"/>
      <c r="E1127" s="147"/>
      <c r="F1127" s="147"/>
      <c r="G1127" s="147"/>
    </row>
    <row r="1128" spans="2:7" ht="15.75">
      <c r="B1128" s="156"/>
      <c r="C1128" s="156"/>
      <c r="D1128" s="156"/>
      <c r="E1128" s="147"/>
      <c r="F1128" s="147"/>
      <c r="G1128" s="147"/>
    </row>
    <row r="1129" spans="2:7" ht="15.75">
      <c r="B1129" s="156"/>
      <c r="C1129" s="156"/>
      <c r="D1129" s="156"/>
      <c r="E1129" s="147"/>
      <c r="F1129" s="147"/>
      <c r="G1129" s="147"/>
    </row>
    <row r="1130" spans="2:7" ht="15.75">
      <c r="B1130" s="156"/>
      <c r="C1130" s="156"/>
      <c r="D1130" s="156"/>
      <c r="E1130" s="147"/>
      <c r="F1130" s="147"/>
      <c r="G1130" s="147"/>
    </row>
    <row r="1131" spans="2:7" ht="15.75">
      <c r="B1131" s="156"/>
      <c r="C1131" s="156"/>
      <c r="D1131" s="156"/>
      <c r="E1131" s="147"/>
      <c r="F1131" s="147"/>
      <c r="G1131" s="147"/>
    </row>
    <row r="1132" spans="2:7" ht="15.75">
      <c r="B1132" s="156"/>
      <c r="C1132" s="156"/>
      <c r="D1132" s="156"/>
      <c r="E1132" s="147"/>
      <c r="F1132" s="147"/>
      <c r="G1132" s="147"/>
    </row>
    <row r="1133" spans="2:7" ht="15.75">
      <c r="B1133" s="156"/>
      <c r="C1133" s="156"/>
      <c r="D1133" s="156"/>
      <c r="E1133" s="147"/>
      <c r="F1133" s="147"/>
      <c r="G1133" s="147"/>
    </row>
    <row r="1134" spans="2:7" ht="15.75">
      <c r="B1134" s="156"/>
      <c r="C1134" s="156"/>
      <c r="D1134" s="156"/>
      <c r="E1134" s="147"/>
      <c r="F1134" s="147"/>
      <c r="G1134" s="147"/>
    </row>
    <row r="1135" spans="2:7" ht="15.75">
      <c r="B1135" s="156"/>
      <c r="C1135" s="156"/>
      <c r="D1135" s="156"/>
      <c r="E1135" s="147"/>
      <c r="F1135" s="147"/>
      <c r="G1135" s="147"/>
    </row>
    <row r="1136" spans="2:7" ht="15.75">
      <c r="B1136" s="156"/>
      <c r="C1136" s="156"/>
      <c r="D1136" s="156"/>
      <c r="E1136" s="147"/>
      <c r="F1136" s="147"/>
      <c r="G1136" s="147"/>
    </row>
    <row r="1137" spans="2:7" ht="15.75">
      <c r="B1137" s="156"/>
      <c r="C1137" s="156"/>
      <c r="D1137" s="156"/>
      <c r="E1137" s="147"/>
      <c r="F1137" s="147"/>
      <c r="G1137" s="147"/>
    </row>
    <row r="1138" spans="2:7" ht="15.75">
      <c r="B1138" s="156"/>
      <c r="C1138" s="156"/>
      <c r="D1138" s="156"/>
      <c r="E1138" s="147"/>
      <c r="F1138" s="147"/>
      <c r="G1138" s="147"/>
    </row>
    <row r="1139" spans="2:7" ht="15.75">
      <c r="B1139" s="156"/>
      <c r="C1139" s="156"/>
      <c r="D1139" s="156"/>
      <c r="E1139" s="147"/>
      <c r="F1139" s="147"/>
      <c r="G1139" s="147"/>
    </row>
    <row r="1140" spans="2:7" ht="15.75">
      <c r="B1140" s="156"/>
      <c r="C1140" s="156"/>
      <c r="D1140" s="156"/>
      <c r="E1140" s="147"/>
      <c r="F1140" s="147"/>
      <c r="G1140" s="147"/>
    </row>
    <row r="1141" spans="2:7" ht="15.75">
      <c r="B1141" s="156"/>
      <c r="C1141" s="156"/>
      <c r="D1141" s="156"/>
      <c r="E1141" s="147"/>
      <c r="F1141" s="147"/>
      <c r="G1141" s="147"/>
    </row>
    <row r="1142" spans="2:7" ht="15.75">
      <c r="B1142" s="156"/>
      <c r="C1142" s="156"/>
      <c r="D1142" s="156"/>
      <c r="E1142" s="147"/>
      <c r="F1142" s="147"/>
      <c r="G1142" s="147"/>
    </row>
    <row r="1143" spans="2:7" ht="15.75">
      <c r="B1143" s="156"/>
      <c r="C1143" s="156"/>
      <c r="D1143" s="156"/>
      <c r="E1143" s="147"/>
      <c r="F1143" s="147"/>
      <c r="G1143" s="147"/>
    </row>
    <row r="1144" spans="2:7" ht="15.75">
      <c r="B1144" s="156"/>
      <c r="C1144" s="156"/>
      <c r="D1144" s="156"/>
      <c r="E1144" s="147"/>
      <c r="F1144" s="147"/>
      <c r="G1144" s="147"/>
    </row>
    <row r="1145" spans="2:7" ht="15.75">
      <c r="B1145" s="156"/>
      <c r="C1145" s="156"/>
      <c r="D1145" s="156"/>
      <c r="E1145" s="147"/>
      <c r="F1145" s="147"/>
      <c r="G1145" s="147"/>
    </row>
    <row r="1146" spans="2:7" ht="15.75">
      <c r="B1146" s="156"/>
      <c r="C1146" s="156"/>
      <c r="D1146" s="156"/>
      <c r="E1146" s="147"/>
      <c r="F1146" s="147"/>
      <c r="G1146" s="147"/>
    </row>
    <row r="1147" spans="2:7" ht="15.75">
      <c r="B1147" s="156"/>
      <c r="C1147" s="156"/>
      <c r="D1147" s="156"/>
      <c r="E1147" s="147"/>
      <c r="F1147" s="147"/>
      <c r="G1147" s="147"/>
    </row>
    <row r="1148" spans="2:7" ht="15.75">
      <c r="B1148" s="156"/>
      <c r="C1148" s="156"/>
      <c r="D1148" s="156"/>
      <c r="E1148" s="147"/>
      <c r="F1148" s="147"/>
      <c r="G1148" s="147"/>
    </row>
    <row r="1149" spans="2:7" ht="15.75">
      <c r="B1149" s="156"/>
      <c r="C1149" s="156"/>
      <c r="D1149" s="156"/>
      <c r="E1149" s="147"/>
      <c r="F1149" s="147"/>
      <c r="G1149" s="147"/>
    </row>
    <row r="1150" spans="2:7" ht="15.75">
      <c r="B1150" s="156"/>
      <c r="C1150" s="156"/>
      <c r="D1150" s="156"/>
      <c r="E1150" s="147"/>
      <c r="F1150" s="147"/>
      <c r="G1150" s="147"/>
    </row>
    <row r="1151" spans="2:7" ht="15.75">
      <c r="B1151" s="156"/>
      <c r="C1151" s="156"/>
      <c r="D1151" s="156"/>
      <c r="E1151" s="147"/>
      <c r="F1151" s="147"/>
      <c r="G1151" s="147"/>
    </row>
    <row r="1152" spans="2:7" ht="15.75">
      <c r="B1152" s="156"/>
      <c r="C1152" s="156"/>
      <c r="D1152" s="156"/>
      <c r="E1152" s="147"/>
      <c r="F1152" s="147"/>
      <c r="G1152" s="147"/>
    </row>
    <row r="1153" spans="2:7" ht="15.75">
      <c r="B1153" s="156"/>
      <c r="C1153" s="156"/>
      <c r="D1153" s="156"/>
      <c r="E1153" s="147"/>
      <c r="F1153" s="147"/>
      <c r="G1153" s="147"/>
    </row>
    <row r="1154" spans="2:7" ht="15.75">
      <c r="B1154" s="156"/>
      <c r="C1154" s="156"/>
      <c r="D1154" s="156"/>
      <c r="E1154" s="147"/>
      <c r="F1154" s="147"/>
      <c r="G1154" s="147"/>
    </row>
    <row r="1155" spans="2:7" ht="15.75">
      <c r="B1155" s="156"/>
      <c r="C1155" s="156"/>
      <c r="D1155" s="156"/>
      <c r="E1155" s="147"/>
      <c r="F1155" s="147"/>
      <c r="G1155" s="147"/>
    </row>
    <row r="1156" spans="2:7" ht="15.75">
      <c r="B1156" s="156"/>
      <c r="C1156" s="156"/>
      <c r="D1156" s="156"/>
      <c r="E1156" s="147"/>
      <c r="F1156" s="147"/>
      <c r="G1156" s="147"/>
    </row>
    <row r="1157" spans="2:7" ht="15.75">
      <c r="B1157" s="156"/>
      <c r="C1157" s="156"/>
      <c r="D1157" s="156"/>
      <c r="E1157" s="147"/>
      <c r="F1157" s="147"/>
      <c r="G1157" s="147"/>
    </row>
    <row r="1158" spans="2:7" ht="15.75">
      <c r="B1158" s="156"/>
      <c r="C1158" s="156"/>
      <c r="D1158" s="156"/>
      <c r="E1158" s="147"/>
      <c r="F1158" s="147"/>
      <c r="G1158" s="147"/>
    </row>
    <row r="1159" spans="2:7" ht="15.75">
      <c r="B1159" s="156"/>
      <c r="C1159" s="156"/>
      <c r="D1159" s="156"/>
      <c r="E1159" s="147"/>
      <c r="F1159" s="147"/>
      <c r="G1159" s="147"/>
    </row>
    <row r="1160" spans="2:7" ht="15.75">
      <c r="B1160" s="156"/>
      <c r="C1160" s="156"/>
      <c r="D1160" s="156"/>
      <c r="E1160" s="147"/>
      <c r="F1160" s="147"/>
      <c r="G1160" s="147"/>
    </row>
    <row r="1161" spans="2:7" ht="15.75">
      <c r="B1161" s="156"/>
      <c r="C1161" s="156"/>
      <c r="D1161" s="156"/>
      <c r="E1161" s="147"/>
      <c r="F1161" s="147"/>
      <c r="G1161" s="147"/>
    </row>
    <row r="1162" spans="2:7" ht="15.75">
      <c r="B1162" s="156"/>
      <c r="C1162" s="156"/>
      <c r="D1162" s="156"/>
      <c r="E1162" s="147"/>
      <c r="F1162" s="147"/>
      <c r="G1162" s="147"/>
    </row>
    <row r="1163" spans="2:7" ht="15.75">
      <c r="B1163" s="156"/>
      <c r="C1163" s="156"/>
      <c r="D1163" s="156"/>
      <c r="E1163" s="147"/>
      <c r="F1163" s="147"/>
      <c r="G1163" s="147"/>
    </row>
    <row r="1164" spans="2:7" ht="15.75">
      <c r="B1164" s="156"/>
      <c r="C1164" s="156"/>
      <c r="D1164" s="156"/>
      <c r="E1164" s="147"/>
      <c r="F1164" s="147"/>
      <c r="G1164" s="147"/>
    </row>
    <row r="1165" spans="2:7" ht="15.75">
      <c r="B1165" s="156"/>
      <c r="C1165" s="156"/>
      <c r="D1165" s="156"/>
      <c r="E1165" s="147"/>
      <c r="F1165" s="147"/>
      <c r="G1165" s="147"/>
    </row>
    <row r="1166" spans="2:7" ht="15.75">
      <c r="B1166" s="156"/>
      <c r="C1166" s="156"/>
      <c r="D1166" s="156"/>
      <c r="E1166" s="147"/>
      <c r="F1166" s="147"/>
      <c r="G1166" s="147"/>
    </row>
    <row r="1167" spans="2:7" ht="15.75">
      <c r="B1167" s="156"/>
      <c r="C1167" s="156"/>
      <c r="D1167" s="156"/>
      <c r="E1167" s="147"/>
      <c r="F1167" s="147"/>
      <c r="G1167" s="147"/>
    </row>
    <row r="1168" spans="2:7" ht="15.75">
      <c r="B1168" s="156"/>
      <c r="C1168" s="156"/>
      <c r="D1168" s="156"/>
      <c r="E1168" s="147"/>
      <c r="F1168" s="147"/>
      <c r="G1168" s="147"/>
    </row>
    <row r="1169" spans="2:7" ht="15.75">
      <c r="B1169" s="156"/>
      <c r="C1169" s="156"/>
      <c r="D1169" s="156"/>
      <c r="E1169" s="147"/>
      <c r="F1169" s="147"/>
      <c r="G1169" s="147"/>
    </row>
    <row r="1170" spans="2:7" ht="15.75">
      <c r="B1170" s="156"/>
      <c r="C1170" s="156"/>
      <c r="D1170" s="156"/>
      <c r="E1170" s="147"/>
      <c r="F1170" s="147"/>
      <c r="G1170" s="147"/>
    </row>
    <row r="1171" spans="2:7" ht="15.75">
      <c r="B1171" s="156"/>
      <c r="C1171" s="156"/>
      <c r="D1171" s="156"/>
      <c r="E1171" s="147"/>
      <c r="F1171" s="147"/>
      <c r="G1171" s="147"/>
    </row>
    <row r="1172" spans="2:7" ht="15.75">
      <c r="B1172" s="156"/>
      <c r="C1172" s="156"/>
      <c r="D1172" s="156"/>
      <c r="E1172" s="147"/>
      <c r="F1172" s="147"/>
      <c r="G1172" s="147"/>
    </row>
    <row r="1173" spans="2:7" ht="15.75">
      <c r="B1173" s="156"/>
      <c r="C1173" s="156"/>
      <c r="D1173" s="156"/>
      <c r="E1173" s="147"/>
      <c r="F1173" s="147"/>
      <c r="G1173" s="147"/>
    </row>
    <row r="1174" spans="2:7" ht="15.75">
      <c r="B1174" s="156"/>
      <c r="C1174" s="156"/>
      <c r="D1174" s="156"/>
      <c r="E1174" s="147"/>
      <c r="F1174" s="147"/>
      <c r="G1174" s="147"/>
    </row>
    <row r="1175" spans="2:7" ht="15.75">
      <c r="B1175" s="156"/>
      <c r="C1175" s="156"/>
      <c r="D1175" s="156"/>
      <c r="E1175" s="147"/>
      <c r="F1175" s="147"/>
      <c r="G1175" s="147"/>
    </row>
    <row r="1176" spans="2:7" ht="15.75">
      <c r="B1176" s="156"/>
      <c r="C1176" s="156"/>
      <c r="D1176" s="156"/>
      <c r="E1176" s="147"/>
      <c r="F1176" s="147"/>
      <c r="G1176" s="147"/>
    </row>
    <row r="1177" spans="2:7" ht="15.75">
      <c r="B1177" s="156"/>
      <c r="C1177" s="156"/>
      <c r="D1177" s="156"/>
      <c r="E1177" s="147"/>
      <c r="F1177" s="147"/>
      <c r="G1177" s="147"/>
    </row>
    <row r="1178" spans="2:7" ht="15.75">
      <c r="B1178" s="156"/>
      <c r="C1178" s="156"/>
      <c r="D1178" s="156"/>
      <c r="E1178" s="147"/>
      <c r="F1178" s="147"/>
      <c r="G1178" s="147"/>
    </row>
    <row r="1179" spans="2:7" ht="15.75">
      <c r="B1179" s="156"/>
      <c r="C1179" s="156"/>
      <c r="D1179" s="156"/>
      <c r="E1179" s="147"/>
      <c r="F1179" s="147"/>
      <c r="G1179" s="147"/>
    </row>
    <row r="1180" spans="2:7" ht="15.75">
      <c r="B1180" s="156"/>
      <c r="C1180" s="156"/>
      <c r="D1180" s="156"/>
      <c r="E1180" s="147"/>
      <c r="F1180" s="147"/>
      <c r="G1180" s="147"/>
    </row>
    <row r="1181" spans="2:7" ht="15.75">
      <c r="B1181" s="156"/>
      <c r="C1181" s="156"/>
      <c r="D1181" s="156"/>
      <c r="E1181" s="147"/>
      <c r="F1181" s="147"/>
      <c r="G1181" s="147"/>
    </row>
    <row r="1182" spans="2:7" ht="15.75">
      <c r="B1182" s="156"/>
      <c r="C1182" s="156"/>
      <c r="D1182" s="156"/>
      <c r="E1182" s="147"/>
      <c r="F1182" s="147"/>
      <c r="G1182" s="147"/>
    </row>
    <row r="1183" spans="2:7" ht="15.75">
      <c r="B1183" s="156"/>
      <c r="C1183" s="156"/>
      <c r="D1183" s="156"/>
      <c r="E1183" s="147"/>
      <c r="F1183" s="147"/>
      <c r="G1183" s="147"/>
    </row>
    <row r="1184" spans="2:7" ht="15.75">
      <c r="B1184" s="156"/>
      <c r="C1184" s="156"/>
      <c r="D1184" s="156"/>
      <c r="E1184" s="147"/>
      <c r="F1184" s="147"/>
      <c r="G1184" s="147"/>
    </row>
    <row r="1185" spans="2:7" ht="15.75">
      <c r="B1185" s="156"/>
      <c r="C1185" s="156"/>
      <c r="D1185" s="156"/>
      <c r="E1185" s="147"/>
      <c r="F1185" s="147"/>
      <c r="G1185" s="147"/>
    </row>
    <row r="1186" spans="2:7" ht="15.75">
      <c r="B1186" s="156"/>
      <c r="C1186" s="156"/>
      <c r="D1186" s="156"/>
      <c r="E1186" s="147"/>
      <c r="F1186" s="147"/>
      <c r="G1186" s="147"/>
    </row>
    <row r="1187" spans="2:7" ht="15.75">
      <c r="B1187" s="156"/>
      <c r="C1187" s="156"/>
      <c r="D1187" s="156"/>
      <c r="E1187" s="147"/>
      <c r="F1187" s="147"/>
      <c r="G1187" s="147"/>
    </row>
    <row r="1188" spans="2:7" ht="15.75">
      <c r="B1188" s="156"/>
      <c r="C1188" s="156"/>
      <c r="D1188" s="156"/>
      <c r="E1188" s="147"/>
      <c r="F1188" s="147"/>
      <c r="G1188" s="147"/>
    </row>
    <row r="1189" spans="2:7" ht="15.75">
      <c r="B1189" s="156"/>
      <c r="C1189" s="156"/>
      <c r="D1189" s="156"/>
      <c r="E1189" s="147"/>
      <c r="F1189" s="147"/>
      <c r="G1189" s="147"/>
    </row>
    <row r="1190" spans="2:7" ht="15.75">
      <c r="B1190" s="156"/>
      <c r="C1190" s="156"/>
      <c r="D1190" s="156"/>
      <c r="E1190" s="147"/>
      <c r="F1190" s="147"/>
      <c r="G1190" s="147"/>
    </row>
    <row r="1191" spans="2:7" ht="15.75">
      <c r="B1191" s="156"/>
      <c r="C1191" s="156"/>
      <c r="D1191" s="156"/>
      <c r="E1191" s="147"/>
      <c r="F1191" s="147"/>
      <c r="G1191" s="147"/>
    </row>
    <row r="1192" spans="2:7" ht="15.75">
      <c r="B1192" s="156"/>
      <c r="C1192" s="156"/>
      <c r="D1192" s="156"/>
      <c r="E1192" s="147"/>
      <c r="F1192" s="147"/>
      <c r="G1192" s="147"/>
    </row>
    <row r="1193" spans="2:7" ht="15.75">
      <c r="B1193" s="156"/>
      <c r="C1193" s="156"/>
      <c r="D1193" s="156"/>
      <c r="E1193" s="147"/>
      <c r="F1193" s="147"/>
      <c r="G1193" s="147"/>
    </row>
    <row r="1194" spans="2:7" ht="15.75">
      <c r="B1194" s="156"/>
      <c r="C1194" s="156"/>
      <c r="D1194" s="156"/>
      <c r="E1194" s="147"/>
      <c r="F1194" s="147"/>
      <c r="G1194" s="147"/>
    </row>
    <row r="1195" spans="2:7" ht="15.75">
      <c r="B1195" s="156"/>
      <c r="C1195" s="156"/>
      <c r="D1195" s="156"/>
      <c r="E1195" s="147"/>
      <c r="F1195" s="147"/>
      <c r="G1195" s="147"/>
    </row>
    <row r="1196" spans="2:7" ht="15.75">
      <c r="B1196" s="156"/>
      <c r="C1196" s="156"/>
      <c r="D1196" s="156"/>
      <c r="E1196" s="147"/>
      <c r="F1196" s="147"/>
      <c r="G1196" s="147"/>
    </row>
    <row r="1197" spans="2:7" ht="15.75">
      <c r="B1197" s="156"/>
      <c r="C1197" s="156"/>
      <c r="D1197" s="156"/>
      <c r="E1197" s="147"/>
      <c r="F1197" s="147"/>
      <c r="G1197" s="147"/>
    </row>
    <row r="1198" spans="2:7" ht="15.75">
      <c r="B1198" s="156"/>
      <c r="C1198" s="156"/>
      <c r="D1198" s="156"/>
      <c r="E1198" s="147"/>
      <c r="F1198" s="147"/>
      <c r="G1198" s="147"/>
    </row>
    <row r="1199" spans="2:7" ht="15.75">
      <c r="B1199" s="156"/>
      <c r="C1199" s="156"/>
      <c r="D1199" s="156"/>
      <c r="E1199" s="147"/>
      <c r="F1199" s="147"/>
      <c r="G1199" s="147"/>
    </row>
    <row r="1200" spans="2:7" ht="15.75">
      <c r="B1200" s="156"/>
      <c r="C1200" s="156"/>
      <c r="D1200" s="156"/>
      <c r="E1200" s="147"/>
      <c r="F1200" s="147"/>
      <c r="G1200" s="147"/>
    </row>
    <row r="1201" spans="2:7" ht="15.75">
      <c r="B1201" s="156"/>
      <c r="C1201" s="156"/>
      <c r="D1201" s="156"/>
      <c r="E1201" s="147"/>
      <c r="F1201" s="147"/>
      <c r="G1201" s="147"/>
    </row>
    <row r="1202" spans="2:7" ht="15.75">
      <c r="B1202" s="156"/>
      <c r="C1202" s="156"/>
      <c r="D1202" s="156"/>
      <c r="E1202" s="147"/>
      <c r="F1202" s="147"/>
      <c r="G1202" s="147"/>
    </row>
    <row r="1203" spans="2:7" ht="15.75">
      <c r="B1203" s="156"/>
      <c r="C1203" s="156"/>
      <c r="D1203" s="156"/>
      <c r="E1203" s="147"/>
      <c r="F1203" s="147"/>
      <c r="G1203" s="147"/>
    </row>
    <row r="1204" spans="2:7" ht="15.75">
      <c r="B1204" s="156"/>
      <c r="C1204" s="156"/>
      <c r="D1204" s="156"/>
      <c r="E1204" s="147"/>
      <c r="F1204" s="147"/>
      <c r="G1204" s="147"/>
    </row>
    <row r="1205" spans="2:7" ht="15.75">
      <c r="B1205" s="156"/>
      <c r="C1205" s="156"/>
      <c r="D1205" s="156"/>
      <c r="E1205" s="147"/>
      <c r="F1205" s="147"/>
      <c r="G1205" s="147"/>
    </row>
    <row r="1206" spans="2:7" ht="15.75">
      <c r="B1206" s="156"/>
      <c r="C1206" s="156"/>
      <c r="D1206" s="156"/>
      <c r="E1206" s="147"/>
      <c r="F1206" s="147"/>
      <c r="G1206" s="147"/>
    </row>
    <row r="1207" spans="2:7" ht="15.75">
      <c r="B1207" s="156"/>
      <c r="C1207" s="156"/>
      <c r="D1207" s="156"/>
      <c r="E1207" s="147"/>
      <c r="F1207" s="147"/>
      <c r="G1207" s="147"/>
    </row>
    <row r="1208" spans="2:7" ht="15.75">
      <c r="B1208" s="156"/>
      <c r="C1208" s="156"/>
      <c r="D1208" s="156"/>
      <c r="E1208" s="147"/>
      <c r="F1208" s="147"/>
      <c r="G1208" s="147"/>
    </row>
    <row r="1209" spans="2:7" ht="15.75">
      <c r="B1209" s="156"/>
      <c r="C1209" s="156"/>
      <c r="D1209" s="156"/>
      <c r="E1209" s="147"/>
      <c r="F1209" s="147"/>
      <c r="G1209" s="147"/>
    </row>
    <row r="1210" spans="2:7" ht="15.75">
      <c r="B1210" s="156"/>
      <c r="C1210" s="156"/>
      <c r="D1210" s="156"/>
      <c r="E1210" s="147"/>
      <c r="F1210" s="147"/>
      <c r="G1210" s="147"/>
    </row>
    <row r="1211" spans="2:7" ht="15.75">
      <c r="B1211" s="156"/>
      <c r="C1211" s="156"/>
      <c r="D1211" s="156"/>
      <c r="E1211" s="147"/>
      <c r="F1211" s="147"/>
      <c r="G1211" s="147"/>
    </row>
    <row r="1212" spans="2:7" ht="15.75">
      <c r="B1212" s="156"/>
      <c r="C1212" s="156"/>
      <c r="D1212" s="156"/>
      <c r="E1212" s="147"/>
      <c r="F1212" s="147"/>
      <c r="G1212" s="147"/>
    </row>
    <row r="1213" spans="2:7" ht="15.75">
      <c r="B1213" s="156"/>
      <c r="C1213" s="156"/>
      <c r="D1213" s="156"/>
      <c r="E1213" s="147"/>
      <c r="F1213" s="147"/>
      <c r="G1213" s="147"/>
    </row>
    <row r="1214" spans="2:7" ht="15.75">
      <c r="B1214" s="156"/>
      <c r="C1214" s="156"/>
      <c r="D1214" s="156"/>
      <c r="E1214" s="147"/>
      <c r="F1214" s="147"/>
      <c r="G1214" s="147"/>
    </row>
    <row r="1215" spans="2:7" ht="15.75">
      <c r="B1215" s="156"/>
      <c r="C1215" s="156"/>
      <c r="D1215" s="156"/>
      <c r="E1215" s="147"/>
      <c r="F1215" s="147"/>
      <c r="G1215" s="147"/>
    </row>
    <row r="1216" spans="2:7" ht="15.75">
      <c r="B1216" s="156"/>
      <c r="C1216" s="156"/>
      <c r="D1216" s="156"/>
      <c r="E1216" s="147"/>
      <c r="F1216" s="147"/>
      <c r="G1216" s="147"/>
    </row>
    <row r="1217" spans="2:7" ht="15.75">
      <c r="B1217" s="156"/>
      <c r="C1217" s="156"/>
      <c r="D1217" s="156"/>
      <c r="E1217" s="147"/>
      <c r="F1217" s="147"/>
      <c r="G1217" s="147"/>
    </row>
    <row r="1218" spans="2:7" ht="15.75">
      <c r="B1218" s="156"/>
      <c r="C1218" s="156"/>
      <c r="D1218" s="156"/>
      <c r="E1218" s="147"/>
      <c r="F1218" s="147"/>
      <c r="G1218" s="147"/>
    </row>
    <row r="1219" spans="2:7" ht="15.75">
      <c r="B1219" s="156"/>
      <c r="C1219" s="156"/>
      <c r="D1219" s="156"/>
      <c r="E1219" s="147"/>
      <c r="F1219" s="147"/>
      <c r="G1219" s="147"/>
    </row>
    <row r="1220" spans="2:7" ht="15.75">
      <c r="B1220" s="156"/>
      <c r="C1220" s="156"/>
      <c r="D1220" s="156"/>
      <c r="E1220" s="147"/>
      <c r="F1220" s="147"/>
      <c r="G1220" s="147"/>
    </row>
    <row r="1221" spans="2:7" ht="15.75">
      <c r="B1221" s="156"/>
      <c r="C1221" s="156"/>
      <c r="D1221" s="156"/>
      <c r="E1221" s="147"/>
      <c r="F1221" s="147"/>
      <c r="G1221" s="147"/>
    </row>
    <row r="1222" spans="2:7" ht="15.75">
      <c r="B1222" s="156"/>
      <c r="C1222" s="156"/>
      <c r="D1222" s="156"/>
      <c r="E1222" s="147"/>
      <c r="F1222" s="147"/>
      <c r="G1222" s="147"/>
    </row>
    <row r="1223" spans="2:7" ht="15.75">
      <c r="B1223" s="156"/>
      <c r="C1223" s="156"/>
      <c r="D1223" s="156"/>
      <c r="E1223" s="147"/>
      <c r="F1223" s="147"/>
      <c r="G1223" s="147"/>
    </row>
    <row r="1224" spans="2:7" ht="15.75">
      <c r="B1224" s="156"/>
      <c r="C1224" s="156"/>
      <c r="D1224" s="156"/>
      <c r="E1224" s="147"/>
      <c r="F1224" s="147"/>
      <c r="G1224" s="147"/>
    </row>
    <row r="1225" spans="2:7" ht="15.75">
      <c r="B1225" s="156"/>
      <c r="C1225" s="156"/>
      <c r="D1225" s="156"/>
      <c r="E1225" s="147"/>
      <c r="F1225" s="147"/>
      <c r="G1225" s="147"/>
    </row>
    <row r="1226" spans="2:7" ht="15.75">
      <c r="B1226" s="156"/>
      <c r="C1226" s="156"/>
      <c r="D1226" s="156"/>
      <c r="E1226" s="147"/>
      <c r="F1226" s="147"/>
      <c r="G1226" s="147"/>
    </row>
    <row r="1227" spans="2:7" ht="15.75">
      <c r="B1227" s="156"/>
      <c r="C1227" s="156"/>
      <c r="D1227" s="156"/>
      <c r="E1227" s="147"/>
      <c r="F1227" s="147"/>
      <c r="G1227" s="147"/>
    </row>
    <row r="1228" spans="2:7" ht="15.75">
      <c r="B1228" s="156"/>
      <c r="C1228" s="156"/>
      <c r="D1228" s="156"/>
      <c r="E1228" s="147"/>
      <c r="F1228" s="147"/>
      <c r="G1228" s="147"/>
    </row>
    <row r="1229" spans="2:7" ht="15.75">
      <c r="B1229" s="156"/>
      <c r="C1229" s="156"/>
      <c r="D1229" s="156"/>
      <c r="E1229" s="147"/>
      <c r="F1229" s="147"/>
      <c r="G1229" s="147"/>
    </row>
    <row r="1230" spans="2:7" ht="15.75">
      <c r="B1230" s="156"/>
      <c r="C1230" s="156"/>
      <c r="D1230" s="156"/>
      <c r="E1230" s="147"/>
      <c r="F1230" s="147"/>
      <c r="G1230" s="147"/>
    </row>
    <row r="1231" spans="2:7" ht="15.75">
      <c r="B1231" s="156"/>
      <c r="C1231" s="156"/>
      <c r="D1231" s="156"/>
      <c r="E1231" s="147"/>
      <c r="F1231" s="147"/>
      <c r="G1231" s="147"/>
    </row>
    <row r="1232" spans="2:7" ht="15.75">
      <c r="B1232" s="156"/>
      <c r="C1232" s="156"/>
      <c r="D1232" s="156"/>
      <c r="E1232" s="147"/>
      <c r="F1232" s="147"/>
      <c r="G1232" s="147"/>
    </row>
    <row r="1233" spans="2:7" ht="15.75">
      <c r="B1233" s="156"/>
      <c r="C1233" s="156"/>
      <c r="D1233" s="156"/>
      <c r="E1233" s="147"/>
      <c r="F1233" s="147"/>
      <c r="G1233" s="147"/>
    </row>
    <row r="1234" spans="2:7" ht="15.75">
      <c r="B1234" s="156"/>
      <c r="C1234" s="156"/>
      <c r="D1234" s="156"/>
      <c r="E1234" s="147"/>
      <c r="F1234" s="147"/>
      <c r="G1234" s="147"/>
    </row>
    <row r="1235" spans="2:7" ht="15.75">
      <c r="B1235" s="156"/>
      <c r="C1235" s="156"/>
      <c r="D1235" s="156"/>
      <c r="E1235" s="147"/>
      <c r="F1235" s="147"/>
      <c r="G1235" s="147"/>
    </row>
    <row r="1236" spans="2:7" ht="15.75">
      <c r="B1236" s="156"/>
      <c r="C1236" s="156"/>
      <c r="D1236" s="156"/>
      <c r="E1236" s="147"/>
      <c r="F1236" s="147"/>
      <c r="G1236" s="147"/>
    </row>
    <row r="1237" spans="2:7" ht="15.75">
      <c r="B1237" s="156"/>
      <c r="C1237" s="156"/>
      <c r="D1237" s="156"/>
      <c r="E1237" s="147"/>
      <c r="F1237" s="147"/>
      <c r="G1237" s="147"/>
    </row>
    <row r="1238" spans="2:7" ht="15.75">
      <c r="B1238" s="156"/>
      <c r="C1238" s="156"/>
      <c r="D1238" s="156"/>
      <c r="E1238" s="147"/>
      <c r="F1238" s="147"/>
      <c r="G1238" s="147"/>
    </row>
    <row r="1239" spans="2:7" ht="15.75">
      <c r="B1239" s="156"/>
      <c r="C1239" s="156"/>
      <c r="D1239" s="156"/>
      <c r="E1239" s="147"/>
      <c r="F1239" s="147"/>
      <c r="G1239" s="147"/>
    </row>
    <row r="1240" spans="2:7" ht="15.75">
      <c r="B1240" s="156"/>
      <c r="C1240" s="156"/>
      <c r="D1240" s="156"/>
      <c r="E1240" s="147"/>
      <c r="F1240" s="147"/>
      <c r="G1240" s="147"/>
    </row>
    <row r="1241" spans="2:7" ht="15.75">
      <c r="B1241" s="156"/>
      <c r="C1241" s="156"/>
      <c r="D1241" s="156"/>
      <c r="E1241" s="147"/>
      <c r="F1241" s="147"/>
      <c r="G1241" s="147"/>
    </row>
    <row r="1242" spans="2:7" ht="15.75">
      <c r="B1242" s="156"/>
      <c r="C1242" s="156"/>
      <c r="D1242" s="156"/>
      <c r="E1242" s="147"/>
      <c r="F1242" s="147"/>
      <c r="G1242" s="147"/>
    </row>
    <row r="1243" spans="2:7" ht="15.75">
      <c r="B1243" s="156"/>
      <c r="C1243" s="156"/>
      <c r="D1243" s="156"/>
      <c r="E1243" s="147"/>
      <c r="F1243" s="147"/>
      <c r="G1243" s="147"/>
    </row>
    <row r="1244" spans="2:7" ht="15.75">
      <c r="B1244" s="156"/>
      <c r="C1244" s="156"/>
      <c r="D1244" s="156"/>
      <c r="E1244" s="147"/>
      <c r="F1244" s="147"/>
      <c r="G1244" s="147"/>
    </row>
    <row r="1245" spans="2:7" ht="15.75">
      <c r="B1245" s="156"/>
      <c r="C1245" s="156"/>
      <c r="D1245" s="156"/>
      <c r="E1245" s="147"/>
      <c r="F1245" s="147"/>
      <c r="G1245" s="147"/>
    </row>
    <row r="1246" spans="2:7" ht="15.75">
      <c r="B1246" s="156"/>
      <c r="C1246" s="156"/>
      <c r="D1246" s="156"/>
      <c r="E1246" s="147"/>
      <c r="F1246" s="147"/>
      <c r="G1246" s="147"/>
    </row>
    <row r="1247" spans="2:7" ht="15.75">
      <c r="B1247" s="156"/>
      <c r="C1247" s="156"/>
      <c r="D1247" s="156"/>
      <c r="E1247" s="147"/>
      <c r="F1247" s="147"/>
      <c r="G1247" s="147"/>
    </row>
    <row r="1248" spans="2:7" ht="15.75">
      <c r="B1248" s="156"/>
      <c r="C1248" s="156"/>
      <c r="D1248" s="156"/>
      <c r="E1248" s="147"/>
      <c r="F1248" s="147"/>
      <c r="G1248" s="147"/>
    </row>
    <row r="1249" spans="2:7" ht="15.75">
      <c r="B1249" s="156"/>
      <c r="C1249" s="156"/>
      <c r="D1249" s="156"/>
      <c r="E1249" s="147"/>
      <c r="F1249" s="147"/>
      <c r="G1249" s="147"/>
    </row>
    <row r="1250" spans="2:7" ht="15.75">
      <c r="B1250" s="156"/>
      <c r="C1250" s="156"/>
      <c r="D1250" s="156"/>
      <c r="E1250" s="147"/>
      <c r="F1250" s="147"/>
      <c r="G1250" s="147"/>
    </row>
    <row r="1251" spans="2:7" ht="15.75">
      <c r="B1251" s="156"/>
      <c r="C1251" s="156"/>
      <c r="D1251" s="156"/>
      <c r="E1251" s="147"/>
      <c r="F1251" s="147"/>
      <c r="G1251" s="147"/>
    </row>
    <row r="1252" spans="2:7" ht="15.75">
      <c r="B1252" s="156"/>
      <c r="C1252" s="156"/>
      <c r="D1252" s="156"/>
      <c r="E1252" s="147"/>
      <c r="F1252" s="147"/>
      <c r="G1252" s="147"/>
    </row>
    <row r="1253" spans="2:7" ht="15.75">
      <c r="B1253" s="156"/>
      <c r="C1253" s="156"/>
      <c r="D1253" s="156"/>
      <c r="E1253" s="147"/>
      <c r="F1253" s="147"/>
      <c r="G1253" s="147"/>
    </row>
    <row r="1254" spans="2:7" ht="15.75">
      <c r="B1254" s="156"/>
      <c r="C1254" s="156"/>
      <c r="D1254" s="156"/>
      <c r="E1254" s="147"/>
      <c r="F1254" s="147"/>
      <c r="G1254" s="147"/>
    </row>
    <row r="1255" spans="2:7" ht="15.75">
      <c r="B1255" s="156"/>
      <c r="C1255" s="156"/>
      <c r="D1255" s="156"/>
      <c r="E1255" s="147"/>
      <c r="F1255" s="147"/>
      <c r="G1255" s="147"/>
    </row>
    <row r="1256" spans="2:7" ht="15.75">
      <c r="B1256" s="156"/>
      <c r="C1256" s="156"/>
      <c r="D1256" s="156"/>
      <c r="E1256" s="147"/>
      <c r="F1256" s="147"/>
      <c r="G1256" s="147"/>
    </row>
    <row r="1257" spans="2:7" ht="15.75">
      <c r="B1257" s="156"/>
      <c r="C1257" s="156"/>
      <c r="D1257" s="156"/>
      <c r="E1257" s="147"/>
      <c r="F1257" s="147"/>
      <c r="G1257" s="147"/>
    </row>
    <row r="1258" spans="2:7" ht="15.75">
      <c r="B1258" s="156"/>
      <c r="C1258" s="156"/>
      <c r="D1258" s="156"/>
      <c r="E1258" s="147"/>
      <c r="F1258" s="147"/>
      <c r="G1258" s="147"/>
    </row>
    <row r="1259" spans="2:7" ht="15.75">
      <c r="B1259" s="156"/>
      <c r="C1259" s="156"/>
      <c r="D1259" s="156"/>
      <c r="E1259" s="147"/>
      <c r="F1259" s="147"/>
      <c r="G1259" s="147"/>
    </row>
    <row r="1260" spans="2:7" ht="15.75">
      <c r="B1260" s="156"/>
      <c r="C1260" s="156"/>
      <c r="D1260" s="156"/>
      <c r="E1260" s="147"/>
      <c r="F1260" s="147"/>
      <c r="G1260" s="147"/>
    </row>
    <row r="1261" spans="2:7" ht="15.75">
      <c r="B1261" s="156"/>
      <c r="C1261" s="156"/>
      <c r="D1261" s="156"/>
      <c r="E1261" s="147"/>
      <c r="F1261" s="147"/>
      <c r="G1261" s="147"/>
    </row>
    <row r="1262" spans="2:7" ht="15.75">
      <c r="B1262" s="156"/>
      <c r="C1262" s="156"/>
      <c r="D1262" s="156"/>
      <c r="E1262" s="147"/>
      <c r="F1262" s="147"/>
      <c r="G1262" s="147"/>
    </row>
    <row r="1263" spans="2:7" ht="15.75">
      <c r="B1263" s="156"/>
      <c r="C1263" s="156"/>
      <c r="D1263" s="156"/>
      <c r="E1263" s="147"/>
      <c r="F1263" s="147"/>
      <c r="G1263" s="147"/>
    </row>
    <row r="1264" spans="2:7" ht="15.75">
      <c r="B1264" s="156"/>
      <c r="C1264" s="156"/>
      <c r="D1264" s="156"/>
      <c r="E1264" s="147"/>
      <c r="F1264" s="147"/>
      <c r="G1264" s="147"/>
    </row>
    <row r="1265" spans="2:7" ht="15.75">
      <c r="B1265" s="156"/>
      <c r="C1265" s="156"/>
      <c r="D1265" s="156"/>
      <c r="E1265" s="147"/>
      <c r="F1265" s="147"/>
      <c r="G1265" s="147"/>
    </row>
    <row r="1266" spans="2:7" ht="15.75">
      <c r="B1266" s="156"/>
      <c r="C1266" s="156"/>
      <c r="D1266" s="156"/>
      <c r="E1266" s="147"/>
      <c r="F1266" s="147"/>
      <c r="G1266" s="147"/>
    </row>
    <row r="1267" spans="2:7" ht="15.75">
      <c r="B1267" s="156"/>
      <c r="C1267" s="156"/>
      <c r="D1267" s="156"/>
      <c r="E1267" s="147"/>
      <c r="F1267" s="147"/>
      <c r="G1267" s="147"/>
    </row>
    <row r="1268" spans="2:7" ht="15.75">
      <c r="B1268" s="156"/>
      <c r="C1268" s="156"/>
      <c r="D1268" s="156"/>
      <c r="E1268" s="147"/>
      <c r="F1268" s="147"/>
      <c r="G1268" s="147"/>
    </row>
    <row r="1269" spans="2:7" ht="15.75">
      <c r="B1269" s="156"/>
      <c r="C1269" s="156"/>
      <c r="D1269" s="156"/>
      <c r="E1269" s="147"/>
      <c r="F1269" s="147"/>
      <c r="G1269" s="147"/>
    </row>
    <row r="1270" spans="2:7" ht="15.75">
      <c r="B1270" s="156"/>
      <c r="C1270" s="156"/>
      <c r="D1270" s="156"/>
      <c r="E1270" s="147"/>
      <c r="F1270" s="147"/>
      <c r="G1270" s="147"/>
    </row>
    <row r="1271" spans="2:7" ht="15.75">
      <c r="B1271" s="156"/>
      <c r="C1271" s="156"/>
      <c r="D1271" s="156"/>
      <c r="E1271" s="147"/>
      <c r="F1271" s="147"/>
      <c r="G1271" s="147"/>
    </row>
    <row r="1272" spans="2:7" ht="15.75">
      <c r="B1272" s="156"/>
      <c r="C1272" s="156"/>
      <c r="D1272" s="156"/>
      <c r="E1272" s="147"/>
      <c r="F1272" s="147"/>
      <c r="G1272" s="147"/>
    </row>
    <row r="1273" spans="2:7" ht="15.75">
      <c r="B1273" s="156"/>
      <c r="C1273" s="156"/>
      <c r="D1273" s="156"/>
      <c r="E1273" s="147"/>
      <c r="F1273" s="147"/>
      <c r="G1273" s="147"/>
    </row>
    <row r="1274" spans="2:7" ht="15.75">
      <c r="B1274" s="156"/>
      <c r="C1274" s="156"/>
      <c r="D1274" s="156"/>
      <c r="E1274" s="147"/>
      <c r="F1274" s="147"/>
      <c r="G1274" s="147"/>
    </row>
    <row r="1275" spans="2:7" ht="15.75">
      <c r="B1275" s="156"/>
      <c r="C1275" s="156"/>
      <c r="D1275" s="156"/>
      <c r="E1275" s="147"/>
      <c r="F1275" s="147"/>
      <c r="G1275" s="147"/>
    </row>
    <row r="1276" spans="2:7" ht="15.75">
      <c r="B1276" s="156"/>
      <c r="C1276" s="156"/>
      <c r="D1276" s="156"/>
      <c r="E1276" s="147"/>
      <c r="F1276" s="147"/>
      <c r="G1276" s="147"/>
    </row>
    <row r="1277" spans="2:7" ht="15.75">
      <c r="B1277" s="156"/>
      <c r="C1277" s="156"/>
      <c r="D1277" s="156"/>
      <c r="E1277" s="147"/>
      <c r="F1277" s="147"/>
      <c r="G1277" s="147"/>
    </row>
    <row r="1278" spans="2:7" ht="15.75">
      <c r="B1278" s="156"/>
      <c r="C1278" s="156"/>
      <c r="D1278" s="156"/>
      <c r="E1278" s="147"/>
      <c r="F1278" s="147"/>
      <c r="G1278" s="147"/>
    </row>
    <row r="1279" spans="2:7" ht="15.75">
      <c r="B1279" s="156"/>
      <c r="C1279" s="156"/>
      <c r="D1279" s="156"/>
      <c r="E1279" s="147"/>
      <c r="F1279" s="147"/>
      <c r="G1279" s="147"/>
    </row>
    <row r="1280" spans="2:7" ht="15.75">
      <c r="B1280" s="156"/>
      <c r="C1280" s="156"/>
      <c r="D1280" s="156"/>
      <c r="E1280" s="147"/>
      <c r="F1280" s="147"/>
      <c r="G1280" s="147"/>
    </row>
    <row r="1281" spans="2:7" ht="15.75">
      <c r="B1281" s="156"/>
      <c r="C1281" s="156"/>
      <c r="D1281" s="156"/>
      <c r="E1281" s="147"/>
      <c r="F1281" s="147"/>
      <c r="G1281" s="147"/>
    </row>
    <row r="1282" spans="2:7" ht="15.75">
      <c r="B1282" s="156"/>
      <c r="C1282" s="156"/>
      <c r="D1282" s="156"/>
      <c r="E1282" s="147"/>
      <c r="F1282" s="147"/>
      <c r="G1282" s="147"/>
    </row>
    <row r="1283" spans="2:7" ht="15.75">
      <c r="B1283" s="156"/>
      <c r="C1283" s="156"/>
      <c r="D1283" s="156"/>
      <c r="E1283" s="147"/>
      <c r="F1283" s="147"/>
      <c r="G1283" s="147"/>
    </row>
    <row r="1284" spans="2:7" ht="15.75">
      <c r="B1284" s="156"/>
      <c r="C1284" s="156"/>
      <c r="D1284" s="156"/>
      <c r="E1284" s="147"/>
      <c r="F1284" s="147"/>
      <c r="G1284" s="147"/>
    </row>
    <row r="1285" spans="2:7" ht="15.75">
      <c r="B1285" s="156"/>
      <c r="C1285" s="156"/>
      <c r="D1285" s="156"/>
      <c r="E1285" s="147"/>
      <c r="F1285" s="147"/>
      <c r="G1285" s="147"/>
    </row>
    <row r="1286" spans="2:7" ht="15.75">
      <c r="B1286" s="156"/>
      <c r="C1286" s="156"/>
      <c r="D1286" s="156"/>
      <c r="E1286" s="147"/>
      <c r="F1286" s="147"/>
      <c r="G1286" s="147"/>
    </row>
    <row r="1287" spans="2:7" ht="15.75">
      <c r="B1287" s="156"/>
      <c r="C1287" s="156"/>
      <c r="D1287" s="156"/>
      <c r="E1287" s="147"/>
      <c r="F1287" s="147"/>
      <c r="G1287" s="147"/>
    </row>
    <row r="1288" spans="2:7" ht="15.75">
      <c r="B1288" s="156"/>
      <c r="C1288" s="156"/>
      <c r="D1288" s="156"/>
      <c r="E1288" s="147"/>
      <c r="F1288" s="147"/>
      <c r="G1288" s="147"/>
    </row>
    <row r="1289" spans="2:7" ht="15.75">
      <c r="B1289" s="156"/>
      <c r="C1289" s="156"/>
      <c r="D1289" s="156"/>
      <c r="E1289" s="147"/>
      <c r="F1289" s="147"/>
      <c r="G1289" s="147"/>
    </row>
    <row r="1290" spans="2:7" ht="15.75">
      <c r="B1290" s="156"/>
      <c r="C1290" s="156"/>
      <c r="D1290" s="156"/>
      <c r="E1290" s="147"/>
      <c r="F1290" s="147"/>
      <c r="G1290" s="147"/>
    </row>
    <row r="1291" spans="2:7" ht="15.75">
      <c r="B1291" s="156"/>
      <c r="C1291" s="156"/>
      <c r="D1291" s="156"/>
      <c r="E1291" s="147"/>
      <c r="F1291" s="147"/>
      <c r="G1291" s="147"/>
    </row>
    <row r="1292" spans="2:7" ht="15.75">
      <c r="B1292" s="156"/>
      <c r="C1292" s="156"/>
      <c r="D1292" s="156"/>
      <c r="E1292" s="147"/>
      <c r="F1292" s="147"/>
      <c r="G1292" s="147"/>
    </row>
    <row r="1293" spans="2:7" ht="15.75">
      <c r="B1293" s="156"/>
      <c r="C1293" s="156"/>
      <c r="D1293" s="156"/>
      <c r="E1293" s="147"/>
      <c r="F1293" s="147"/>
      <c r="G1293" s="147"/>
    </row>
    <row r="1294" spans="2:7" ht="15.75">
      <c r="B1294" s="156"/>
      <c r="C1294" s="156"/>
      <c r="D1294" s="156"/>
      <c r="E1294" s="147"/>
      <c r="F1294" s="147"/>
      <c r="G1294" s="147"/>
    </row>
    <row r="1295" spans="2:7" ht="15.75">
      <c r="B1295" s="156"/>
      <c r="C1295" s="156"/>
      <c r="D1295" s="156"/>
      <c r="E1295" s="147"/>
      <c r="F1295" s="147"/>
      <c r="G1295" s="147"/>
    </row>
    <row r="1296" spans="2:7" ht="15.75">
      <c r="B1296" s="156"/>
      <c r="C1296" s="156"/>
      <c r="D1296" s="156"/>
      <c r="E1296" s="147"/>
      <c r="F1296" s="147"/>
      <c r="G1296" s="147"/>
    </row>
    <row r="1297" spans="2:7" ht="15.75">
      <c r="B1297" s="156"/>
      <c r="C1297" s="156"/>
      <c r="D1297" s="156"/>
      <c r="E1297" s="147"/>
      <c r="F1297" s="147"/>
      <c r="G1297" s="147"/>
    </row>
    <row r="1298" spans="2:7" ht="15.75">
      <c r="B1298" s="156"/>
      <c r="C1298" s="156"/>
      <c r="D1298" s="156"/>
      <c r="E1298" s="147"/>
      <c r="F1298" s="147"/>
      <c r="G1298" s="147"/>
    </row>
    <row r="1299" spans="2:7" ht="15.75">
      <c r="B1299" s="156"/>
      <c r="C1299" s="156"/>
      <c r="D1299" s="156"/>
      <c r="E1299" s="147"/>
      <c r="F1299" s="147"/>
      <c r="G1299" s="147"/>
    </row>
    <row r="1300" spans="2:7" ht="15.75">
      <c r="B1300" s="156"/>
      <c r="C1300" s="156"/>
      <c r="D1300" s="156"/>
      <c r="E1300" s="147"/>
      <c r="F1300" s="147"/>
      <c r="G1300" s="147"/>
    </row>
    <row r="1301" spans="2:7" ht="15.75">
      <c r="B1301" s="156"/>
      <c r="C1301" s="156"/>
      <c r="D1301" s="156"/>
      <c r="E1301" s="147"/>
      <c r="F1301" s="147"/>
      <c r="G1301" s="147"/>
    </row>
    <row r="1302" spans="2:7" ht="15.75">
      <c r="B1302" s="156"/>
      <c r="C1302" s="156"/>
      <c r="D1302" s="156"/>
      <c r="E1302" s="147"/>
      <c r="F1302" s="147"/>
      <c r="G1302" s="147"/>
    </row>
    <row r="1303" spans="2:7" ht="15.75">
      <c r="B1303" s="156"/>
      <c r="C1303" s="156"/>
      <c r="D1303" s="156"/>
      <c r="E1303" s="147"/>
      <c r="F1303" s="147"/>
      <c r="G1303" s="147"/>
    </row>
    <row r="1304" spans="2:7" ht="15.75">
      <c r="B1304" s="156"/>
      <c r="C1304" s="156"/>
      <c r="D1304" s="156"/>
      <c r="E1304" s="147"/>
      <c r="F1304" s="147"/>
      <c r="G1304" s="147"/>
    </row>
    <row r="1305" spans="2:7" ht="15.75">
      <c r="B1305" s="156"/>
      <c r="C1305" s="156"/>
      <c r="D1305" s="156"/>
      <c r="E1305" s="147"/>
      <c r="F1305" s="147"/>
      <c r="G1305" s="147"/>
    </row>
    <row r="1306" spans="2:7" ht="15.75">
      <c r="B1306" s="156"/>
      <c r="C1306" s="156"/>
      <c r="D1306" s="156"/>
      <c r="E1306" s="147"/>
      <c r="F1306" s="147"/>
      <c r="G1306" s="147"/>
    </row>
    <row r="1307" spans="2:7" ht="15.75">
      <c r="B1307" s="156"/>
      <c r="C1307" s="156"/>
      <c r="D1307" s="156"/>
      <c r="E1307" s="147"/>
      <c r="F1307" s="147"/>
      <c r="G1307" s="147"/>
    </row>
    <row r="1308" spans="2:7" ht="15.75">
      <c r="B1308" s="156"/>
      <c r="C1308" s="156"/>
      <c r="D1308" s="156"/>
      <c r="E1308" s="147"/>
      <c r="F1308" s="147"/>
      <c r="G1308" s="147"/>
    </row>
    <row r="1309" spans="2:7" ht="15.75">
      <c r="B1309" s="156"/>
      <c r="C1309" s="156"/>
      <c r="D1309" s="156"/>
      <c r="E1309" s="147"/>
      <c r="F1309" s="147"/>
      <c r="G1309" s="147"/>
    </row>
    <row r="1310" spans="2:7" ht="15.75">
      <c r="B1310" s="156"/>
      <c r="C1310" s="156"/>
      <c r="D1310" s="156"/>
      <c r="E1310" s="147"/>
      <c r="F1310" s="147"/>
      <c r="G1310" s="147"/>
    </row>
    <row r="1311" spans="2:7" ht="15.75">
      <c r="B1311" s="156"/>
      <c r="C1311" s="156"/>
      <c r="D1311" s="156"/>
      <c r="E1311" s="147"/>
      <c r="F1311" s="147"/>
      <c r="G1311" s="147"/>
    </row>
    <row r="1312" spans="2:7" ht="15.75">
      <c r="B1312" s="156"/>
      <c r="C1312" s="156"/>
      <c r="D1312" s="156"/>
      <c r="E1312" s="147"/>
      <c r="F1312" s="147"/>
      <c r="G1312" s="147"/>
    </row>
    <row r="1313" spans="2:7" ht="15.75">
      <c r="B1313" s="156"/>
      <c r="C1313" s="156"/>
      <c r="D1313" s="156"/>
      <c r="E1313" s="147"/>
      <c r="F1313" s="147"/>
      <c r="G1313" s="147"/>
    </row>
    <row r="1314" spans="2:7" ht="15.75">
      <c r="B1314" s="156"/>
      <c r="C1314" s="156"/>
      <c r="D1314" s="156"/>
      <c r="E1314" s="147"/>
      <c r="F1314" s="147"/>
      <c r="G1314" s="147"/>
    </row>
    <row r="1315" spans="2:7" ht="15.75">
      <c r="B1315" s="156"/>
      <c r="C1315" s="156"/>
      <c r="D1315" s="156"/>
      <c r="E1315" s="147"/>
      <c r="F1315" s="147"/>
      <c r="G1315" s="147"/>
    </row>
    <row r="1316" spans="2:7" ht="15.75">
      <c r="B1316" s="156"/>
      <c r="C1316" s="156"/>
      <c r="D1316" s="156"/>
      <c r="E1316" s="147"/>
      <c r="F1316" s="147"/>
      <c r="G1316" s="147"/>
    </row>
    <row r="1317" spans="2:7" ht="15.75">
      <c r="B1317" s="156"/>
      <c r="C1317" s="156"/>
      <c r="D1317" s="156"/>
      <c r="E1317" s="147"/>
      <c r="F1317" s="147"/>
      <c r="G1317" s="147"/>
    </row>
    <row r="1318" spans="2:7" ht="15.75">
      <c r="B1318" s="156"/>
      <c r="C1318" s="156"/>
      <c r="D1318" s="156"/>
      <c r="E1318" s="147"/>
      <c r="F1318" s="147"/>
      <c r="G1318" s="147"/>
    </row>
    <row r="1319" spans="2:7" ht="15.75">
      <c r="B1319" s="156"/>
      <c r="C1319" s="156"/>
      <c r="D1319" s="156"/>
      <c r="E1319" s="147"/>
      <c r="F1319" s="147"/>
      <c r="G1319" s="147"/>
    </row>
    <row r="1320" spans="2:7" ht="15.75">
      <c r="B1320" s="156"/>
      <c r="C1320" s="156"/>
      <c r="D1320" s="156"/>
      <c r="E1320" s="147"/>
      <c r="F1320" s="147"/>
      <c r="G1320" s="147"/>
    </row>
    <row r="1321" spans="2:7" ht="15.75">
      <c r="B1321" s="156"/>
      <c r="C1321" s="156"/>
      <c r="D1321" s="156"/>
      <c r="E1321" s="147"/>
      <c r="F1321" s="147"/>
      <c r="G1321" s="147"/>
    </row>
  </sheetData>
  <sheetProtection selectLockedCells="1" selectUnlockedCells="1"/>
  <mergeCells count="105">
    <mergeCell ref="F153:F154"/>
    <mergeCell ref="E483:E488"/>
    <mergeCell ref="D268:D276"/>
    <mergeCell ref="D294:D295"/>
    <mergeCell ref="E174:E181"/>
    <mergeCell ref="E262:E265"/>
    <mergeCell ref="E188:E201"/>
    <mergeCell ref="E468:E476"/>
    <mergeCell ref="E159:E168"/>
    <mergeCell ref="E393:E395"/>
    <mergeCell ref="E368:E378"/>
    <mergeCell ref="E320:E325"/>
    <mergeCell ref="F902:F908"/>
    <mergeCell ref="D298:D299"/>
    <mergeCell ref="B571:E571"/>
    <mergeCell ref="E315:E319"/>
    <mergeCell ref="E397:E400"/>
    <mergeCell ref="E587:E592"/>
    <mergeCell ref="E889:E894"/>
    <mergeCell ref="B808:E808"/>
    <mergeCell ref="B623:B624"/>
    <mergeCell ref="B625:B626"/>
    <mergeCell ref="B627:B628"/>
    <mergeCell ref="C623:C624"/>
    <mergeCell ref="C625:C626"/>
    <mergeCell ref="C627:C628"/>
    <mergeCell ref="E405:E408"/>
    <mergeCell ref="E826:E828"/>
    <mergeCell ref="E883:E888"/>
    <mergeCell ref="E862:E869"/>
    <mergeCell ref="E766:E769"/>
    <mergeCell ref="E439:E445"/>
    <mergeCell ref="E446:E456"/>
    <mergeCell ref="E457:E462"/>
    <mergeCell ref="E409:E413"/>
    <mergeCell ref="E414:E421"/>
    <mergeCell ref="B10:E10"/>
    <mergeCell ref="B11:E11"/>
    <mergeCell ref="B48:E48"/>
    <mergeCell ref="E221:E226"/>
    <mergeCell ref="E74:E80"/>
    <mergeCell ref="E34:E37"/>
    <mergeCell ref="B49:E49"/>
    <mergeCell ref="D147:D148"/>
    <mergeCell ref="C153:C154"/>
    <mergeCell ref="E143:E158"/>
    <mergeCell ref="B88:B89"/>
    <mergeCell ref="C88:C89"/>
    <mergeCell ref="E202:E215"/>
    <mergeCell ref="D153:D154"/>
    <mergeCell ref="B143:B158"/>
    <mergeCell ref="E82:E90"/>
    <mergeCell ref="E169:E173"/>
    <mergeCell ref="E96:E130"/>
    <mergeCell ref="E136:E142"/>
    <mergeCell ref="E182:E187"/>
    <mergeCell ref="B572:E572"/>
    <mergeCell ref="B262:B265"/>
    <mergeCell ref="B238:B242"/>
    <mergeCell ref="E230:E234"/>
    <mergeCell ref="E244:E248"/>
    <mergeCell ref="E249:E257"/>
    <mergeCell ref="E238:E243"/>
    <mergeCell ref="E401:E404"/>
    <mergeCell ref="E422:E438"/>
    <mergeCell ref="E463:E467"/>
    <mergeCell ref="D1:E1"/>
    <mergeCell ref="B7:D7"/>
    <mergeCell ref="B3:E3"/>
    <mergeCell ref="B4:E4"/>
    <mergeCell ref="B5:E5"/>
    <mergeCell ref="B6:E6"/>
    <mergeCell ref="D902:D908"/>
    <mergeCell ref="E902:E908"/>
    <mergeCell ref="E870:E877"/>
    <mergeCell ref="B833:E833"/>
    <mergeCell ref="E845:E848"/>
    <mergeCell ref="E878:E882"/>
    <mergeCell ref="E856:E861"/>
    <mergeCell ref="E642:E651"/>
    <mergeCell ref="E598:E609"/>
    <mergeCell ref="E839:E844"/>
    <mergeCell ref="B832:E832"/>
    <mergeCell ref="E771:E774"/>
    <mergeCell ref="B777:B781"/>
    <mergeCell ref="E777:E781"/>
    <mergeCell ref="E829:E831"/>
    <mergeCell ref="E729:E731"/>
    <mergeCell ref="E810:E820"/>
    <mergeCell ref="F804:F807"/>
    <mergeCell ref="E707:E710"/>
    <mergeCell ref="E711:E713"/>
    <mergeCell ref="E714:E719"/>
    <mergeCell ref="E720:E728"/>
    <mergeCell ref="E732:E734"/>
    <mergeCell ref="F88:F89"/>
    <mergeCell ref="D88:D89"/>
    <mergeCell ref="B688:B689"/>
    <mergeCell ref="F647:F650"/>
    <mergeCell ref="C688:C689"/>
    <mergeCell ref="D688:D689"/>
    <mergeCell ref="E688:E689"/>
    <mergeCell ref="F688:F689"/>
    <mergeCell ref="E574:E576"/>
    <mergeCell ref="E577:E586"/>
  </mergeCells>
  <printOptions/>
  <pageMargins left="0.7874015748031497" right="0.3937007874015748" top="0.1968503937007874" bottom="0.1968503937007874" header="0.5118110236220472" footer="0.5118110236220472"/>
  <pageSetup fitToHeight="15" horizontalDpi="600" verticalDpi="600" orientation="landscape" paperSize="9" scale="40" r:id="rId1"/>
  <headerFooter alignWithMargins="0">
    <oddFooter>&amp;R&amp;P</oddFooter>
  </headerFooter>
  <rowBreaks count="7" manualBreakCount="7">
    <brk id="31" max="5" man="1"/>
    <brk id="184" max="5" man="1"/>
    <brk id="223" max="5" man="1"/>
    <brk id="373" max="5" man="1"/>
    <brk id="422" max="5" man="1"/>
    <brk id="474" max="5" man="1"/>
    <brk id="75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85"/>
  <sheetViews>
    <sheetView tabSelected="1" view="pageBreakPreview" zoomScaleSheetLayoutView="100" zoomScalePageLayoutView="0" workbookViewId="0" topLeftCell="A65">
      <selection activeCell="Q82" sqref="Q82"/>
    </sheetView>
  </sheetViews>
  <sheetFormatPr defaultColWidth="9.00390625" defaultRowHeight="12.75"/>
  <cols>
    <col min="1" max="1" width="40.125" style="525" customWidth="1"/>
    <col min="2" max="2" width="11.875" style="504" customWidth="1"/>
    <col min="3" max="3" width="12.00390625" style="504" hidden="1" customWidth="1"/>
    <col min="4" max="4" width="11.75390625" style="504" hidden="1" customWidth="1"/>
    <col min="5" max="5" width="7.25390625" style="526" hidden="1" customWidth="1"/>
    <col min="6" max="6" width="11.75390625" style="504" hidden="1" customWidth="1"/>
    <col min="7" max="7" width="7.375" style="526" hidden="1" customWidth="1"/>
    <col min="8" max="8" width="13.625" style="504" hidden="1" customWidth="1"/>
    <col min="9" max="9" width="13.625" style="504" customWidth="1"/>
    <col min="10" max="10" width="13.00390625" style="504" customWidth="1"/>
    <col min="11" max="11" width="13.375" style="504" customWidth="1"/>
    <col min="12" max="12" width="17.25390625" style="504" customWidth="1"/>
    <col min="13" max="13" width="13.125" style="504" customWidth="1"/>
    <col min="14" max="14" width="0.12890625" style="504" customWidth="1"/>
    <col min="15" max="15" width="12.875" style="504" customWidth="1"/>
    <col min="16" max="16" width="12.00390625" style="526" hidden="1" customWidth="1"/>
    <col min="17" max="17" width="27.625" style="504" customWidth="1"/>
    <col min="18" max="18" width="27.625" style="504" hidden="1" customWidth="1"/>
    <col min="19" max="19" width="18.625" style="504" customWidth="1"/>
    <col min="20" max="16384" width="9.125" style="504" customWidth="1"/>
  </cols>
  <sheetData>
    <row r="1" spans="1:19" ht="12.75" customHeight="1">
      <c r="A1" s="571"/>
      <c r="B1" s="508"/>
      <c r="C1" s="508"/>
      <c r="D1" s="508"/>
      <c r="E1" s="510"/>
      <c r="F1" s="508"/>
      <c r="G1" s="510"/>
      <c r="H1" s="572"/>
      <c r="I1" s="572"/>
      <c r="J1" s="572"/>
      <c r="K1" s="573"/>
      <c r="L1" s="573"/>
      <c r="M1" s="573"/>
      <c r="N1" s="573"/>
      <c r="O1" s="508"/>
      <c r="P1" s="510"/>
      <c r="Q1" s="573"/>
      <c r="R1" s="573"/>
      <c r="S1" s="573"/>
    </row>
    <row r="2" spans="1:19" ht="12.75">
      <c r="A2" s="763" t="s">
        <v>287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</row>
    <row r="3" spans="1:19" ht="15" customHeight="1">
      <c r="A3" s="765" t="s">
        <v>1257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</row>
    <row r="4" spans="1:19" ht="15.75" customHeight="1">
      <c r="A4" s="763" t="s">
        <v>1942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</row>
    <row r="5" spans="1:19" ht="12.75">
      <c r="A5" s="764"/>
      <c r="B5" s="764"/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</row>
    <row r="6" spans="1:19" ht="30.75" customHeight="1">
      <c r="A6" s="752" t="s">
        <v>1258</v>
      </c>
      <c r="B6" s="752"/>
      <c r="C6" s="752"/>
      <c r="D6" s="752"/>
      <c r="E6" s="752"/>
      <c r="F6" s="752"/>
      <c r="G6" s="752"/>
      <c r="H6" s="752"/>
      <c r="I6" s="752"/>
      <c r="J6" s="752"/>
      <c r="K6" s="752"/>
      <c r="L6" s="752"/>
      <c r="M6" s="752"/>
      <c r="N6" s="752"/>
      <c r="O6" s="752"/>
      <c r="P6" s="752"/>
      <c r="Q6" s="752"/>
      <c r="R6" s="752"/>
      <c r="S6" s="752"/>
    </row>
    <row r="7" spans="1:19" ht="30.75" customHeight="1">
      <c r="A7" s="753" t="s">
        <v>1943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</row>
    <row r="8" spans="1:19" ht="16.5" customHeight="1">
      <c r="A8" s="754" t="s">
        <v>1259</v>
      </c>
      <c r="B8" s="754"/>
      <c r="C8" s="754"/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54"/>
      <c r="O8" s="754"/>
      <c r="P8" s="754"/>
      <c r="Q8" s="754"/>
      <c r="R8" s="754"/>
      <c r="S8" s="754"/>
    </row>
    <row r="9" spans="1:19" ht="15.75" customHeight="1" hidden="1">
      <c r="A9" s="755" t="s">
        <v>835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</row>
    <row r="10" spans="1:19" ht="15.75" customHeight="1" hidden="1">
      <c r="A10" s="756" t="s">
        <v>836</v>
      </c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6"/>
    </row>
    <row r="11" spans="1:19" ht="30.75" customHeight="1">
      <c r="A11" s="561"/>
      <c r="B11" s="562"/>
      <c r="C11" s="562"/>
      <c r="D11" s="562"/>
      <c r="E11" s="563"/>
      <c r="F11" s="564"/>
      <c r="G11" s="565"/>
      <c r="H11" s="564"/>
      <c r="I11" s="564"/>
      <c r="J11" s="562"/>
      <c r="K11" s="562"/>
      <c r="L11" s="562"/>
      <c r="M11" s="562"/>
      <c r="N11" s="562"/>
      <c r="O11" s="560"/>
      <c r="P11" s="566"/>
      <c r="Q11" s="505"/>
      <c r="R11" s="505"/>
      <c r="S11" s="505"/>
    </row>
    <row r="12" spans="1:19" s="527" customFormat="1" ht="34.5" customHeight="1">
      <c r="A12" s="760"/>
      <c r="B12" s="760" t="s">
        <v>1798</v>
      </c>
      <c r="C12" s="513" t="s">
        <v>837</v>
      </c>
      <c r="D12" s="513"/>
      <c r="E12" s="513"/>
      <c r="F12" s="513"/>
      <c r="G12" s="513"/>
      <c r="H12" s="513"/>
      <c r="I12" s="750" t="s">
        <v>1944</v>
      </c>
      <c r="J12" s="750" t="s">
        <v>1690</v>
      </c>
      <c r="K12" s="750"/>
      <c r="L12" s="750"/>
      <c r="M12" s="750"/>
      <c r="N12" s="768"/>
      <c r="O12" s="751" t="s">
        <v>469</v>
      </c>
      <c r="P12" s="514"/>
      <c r="Q12" s="751" t="s">
        <v>1260</v>
      </c>
      <c r="R12" s="751" t="s">
        <v>838</v>
      </c>
      <c r="S12" s="767" t="s">
        <v>940</v>
      </c>
    </row>
    <row r="13" spans="1:19" s="527" customFormat="1" ht="33.75" customHeight="1" hidden="1">
      <c r="A13" s="760"/>
      <c r="B13" s="760"/>
      <c r="C13" s="515" t="s">
        <v>839</v>
      </c>
      <c r="D13" s="515"/>
      <c r="E13" s="515"/>
      <c r="F13" s="515"/>
      <c r="G13" s="515"/>
      <c r="H13" s="515" t="s">
        <v>372</v>
      </c>
      <c r="I13" s="750"/>
      <c r="J13" s="757">
        <v>2014</v>
      </c>
      <c r="K13" s="757">
        <v>2015</v>
      </c>
      <c r="L13" s="757">
        <v>2016</v>
      </c>
      <c r="M13" s="768"/>
      <c r="N13" s="768"/>
      <c r="O13" s="751"/>
      <c r="P13" s="748" t="s">
        <v>840</v>
      </c>
      <c r="Q13" s="751"/>
      <c r="R13" s="751"/>
      <c r="S13" s="767"/>
    </row>
    <row r="14" spans="1:19" s="527" customFormat="1" ht="29.25" customHeight="1">
      <c r="A14" s="760"/>
      <c r="B14" s="760"/>
      <c r="C14" s="760" t="s">
        <v>841</v>
      </c>
      <c r="D14" s="760"/>
      <c r="E14" s="760"/>
      <c r="F14" s="515" t="s">
        <v>842</v>
      </c>
      <c r="G14" s="515"/>
      <c r="H14" s="760" t="s">
        <v>1254</v>
      </c>
      <c r="I14" s="750"/>
      <c r="J14" s="757"/>
      <c r="K14" s="757"/>
      <c r="L14" s="757"/>
      <c r="M14" s="757"/>
      <c r="N14" s="758"/>
      <c r="O14" s="751"/>
      <c r="P14" s="748"/>
      <c r="Q14" s="751"/>
      <c r="R14" s="751"/>
      <c r="S14" s="767"/>
    </row>
    <row r="15" spans="1:19" s="527" customFormat="1" ht="41.25" customHeight="1">
      <c r="A15" s="760"/>
      <c r="B15" s="760"/>
      <c r="C15" s="7" t="s">
        <v>1254</v>
      </c>
      <c r="D15" s="7" t="s">
        <v>1255</v>
      </c>
      <c r="E15" s="528" t="s">
        <v>843</v>
      </c>
      <c r="F15" s="7" t="s">
        <v>1254</v>
      </c>
      <c r="G15" s="528" t="s">
        <v>843</v>
      </c>
      <c r="H15" s="760"/>
      <c r="I15" s="750"/>
      <c r="J15" s="757"/>
      <c r="K15" s="757"/>
      <c r="L15" s="757"/>
      <c r="M15" s="757"/>
      <c r="N15" s="758"/>
      <c r="O15" s="751"/>
      <c r="P15" s="748"/>
      <c r="Q15" s="751"/>
      <c r="R15" s="751"/>
      <c r="S15" s="767"/>
    </row>
    <row r="16" spans="1:19" s="527" customFormat="1" ht="13.5" customHeight="1">
      <c r="A16" s="7">
        <v>1</v>
      </c>
      <c r="B16" s="7">
        <v>2</v>
      </c>
      <c r="C16" s="128">
        <v>3</v>
      </c>
      <c r="D16" s="128">
        <v>4</v>
      </c>
      <c r="E16" s="502">
        <v>5</v>
      </c>
      <c r="F16" s="128">
        <v>8</v>
      </c>
      <c r="G16" s="502">
        <v>8</v>
      </c>
      <c r="H16" s="128">
        <v>9</v>
      </c>
      <c r="I16" s="128">
        <v>4</v>
      </c>
      <c r="J16" s="128">
        <v>5</v>
      </c>
      <c r="K16" s="128">
        <v>6</v>
      </c>
      <c r="L16" s="128">
        <v>7</v>
      </c>
      <c r="M16" s="128">
        <v>8</v>
      </c>
      <c r="N16" s="128">
        <v>9</v>
      </c>
      <c r="O16" s="128">
        <v>10</v>
      </c>
      <c r="P16" s="502">
        <v>15</v>
      </c>
      <c r="Q16" s="128">
        <v>11</v>
      </c>
      <c r="R16" s="128">
        <v>17</v>
      </c>
      <c r="S16" s="128">
        <v>12</v>
      </c>
    </row>
    <row r="17" spans="1:19" s="527" customFormat="1" ht="15.75">
      <c r="A17" s="762" t="s">
        <v>1060</v>
      </c>
      <c r="B17" s="762"/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261"/>
      <c r="S17" s="261"/>
    </row>
    <row r="18" spans="1:19" ht="15.75">
      <c r="A18" s="506" t="s">
        <v>778</v>
      </c>
      <c r="B18" s="105"/>
      <c r="C18" s="105"/>
      <c r="D18" s="106"/>
      <c r="E18" s="529"/>
      <c r="F18" s="106"/>
      <c r="G18" s="529"/>
      <c r="H18" s="106"/>
      <c r="I18" s="106"/>
      <c r="J18" s="106"/>
      <c r="K18" s="106"/>
      <c r="L18" s="106"/>
      <c r="M18" s="106"/>
      <c r="N18" s="106"/>
      <c r="O18" s="530"/>
      <c r="P18" s="531"/>
      <c r="Q18" s="532"/>
      <c r="R18" s="532"/>
      <c r="S18" s="532"/>
    </row>
    <row r="19" spans="1:19" ht="56.25">
      <c r="A19" s="533" t="s">
        <v>1541</v>
      </c>
      <c r="B19" s="534" t="s">
        <v>328</v>
      </c>
      <c r="C19" s="534">
        <v>13.9</v>
      </c>
      <c r="D19" s="14">
        <v>13.9</v>
      </c>
      <c r="E19" s="535">
        <f>D19/C19*100</f>
        <v>100</v>
      </c>
      <c r="F19" s="14">
        <v>13.8</v>
      </c>
      <c r="G19" s="535" t="e">
        <f>F19/#REF!*100</f>
        <v>#REF!</v>
      </c>
      <c r="H19" s="204" t="s">
        <v>787</v>
      </c>
      <c r="I19" s="204" t="s">
        <v>787</v>
      </c>
      <c r="J19" s="204" t="s">
        <v>787</v>
      </c>
      <c r="K19" s="204" t="s">
        <v>787</v>
      </c>
      <c r="L19" s="204" t="s">
        <v>787</v>
      </c>
      <c r="M19" s="204" t="s">
        <v>177</v>
      </c>
      <c r="N19" s="204"/>
      <c r="O19" s="204" t="s">
        <v>787</v>
      </c>
      <c r="P19" s="503" t="s">
        <v>1691</v>
      </c>
      <c r="Q19" s="536" t="s">
        <v>1498</v>
      </c>
      <c r="R19" s="536" t="s">
        <v>846</v>
      </c>
      <c r="S19" s="507"/>
    </row>
    <row r="20" spans="1:19" ht="103.5" customHeight="1">
      <c r="A20" s="537" t="s">
        <v>788</v>
      </c>
      <c r="B20" s="534" t="s">
        <v>1056</v>
      </c>
      <c r="C20" s="534">
        <v>80</v>
      </c>
      <c r="D20" s="294">
        <v>80</v>
      </c>
      <c r="E20" s="535">
        <f aca="true" t="shared" si="0" ref="E20:E43">D20/C20*100</f>
        <v>100</v>
      </c>
      <c r="F20" s="294">
        <v>90</v>
      </c>
      <c r="G20" s="535" t="e">
        <f>#REF!/F20*100</f>
        <v>#REF!</v>
      </c>
      <c r="H20" s="538">
        <v>95</v>
      </c>
      <c r="I20" s="538">
        <v>99.5</v>
      </c>
      <c r="J20" s="538">
        <v>99.7</v>
      </c>
      <c r="K20" s="538">
        <v>99.8</v>
      </c>
      <c r="L20" s="538">
        <v>99.8</v>
      </c>
      <c r="M20" s="538">
        <v>99.8</v>
      </c>
      <c r="N20" s="538"/>
      <c r="O20" s="539">
        <v>99.8</v>
      </c>
      <c r="P20" s="545">
        <v>2011</v>
      </c>
      <c r="Q20" s="536" t="s">
        <v>847</v>
      </c>
      <c r="R20" s="536" t="s">
        <v>848</v>
      </c>
      <c r="S20" s="507"/>
    </row>
    <row r="21" spans="1:19" ht="94.5">
      <c r="A21" s="541" t="s">
        <v>327</v>
      </c>
      <c r="B21" s="534"/>
      <c r="C21" s="534"/>
      <c r="D21" s="14"/>
      <c r="E21" s="535"/>
      <c r="F21" s="14"/>
      <c r="G21" s="535"/>
      <c r="H21" s="14"/>
      <c r="I21" s="14"/>
      <c r="J21" s="14"/>
      <c r="K21" s="14"/>
      <c r="L21" s="14"/>
      <c r="M21" s="14"/>
      <c r="N21" s="14"/>
      <c r="O21" s="128"/>
      <c r="P21" s="502"/>
      <c r="Q21" s="507"/>
      <c r="R21" s="507"/>
      <c r="S21" s="507"/>
    </row>
    <row r="22" spans="1:19" ht="83.25" customHeight="1">
      <c r="A22" s="540" t="s">
        <v>885</v>
      </c>
      <c r="B22" s="534" t="s">
        <v>1056</v>
      </c>
      <c r="C22" s="534">
        <v>60</v>
      </c>
      <c r="D22" s="14">
        <v>60</v>
      </c>
      <c r="E22" s="535">
        <f t="shared" si="0"/>
        <v>100</v>
      </c>
      <c r="F22" s="14">
        <v>60.5</v>
      </c>
      <c r="G22" s="535" t="e">
        <f>#REF!/F22*100</f>
        <v>#REF!</v>
      </c>
      <c r="H22" s="14">
        <v>61</v>
      </c>
      <c r="I22" s="14">
        <v>100</v>
      </c>
      <c r="J22" s="14">
        <v>100</v>
      </c>
      <c r="K22" s="555">
        <v>100</v>
      </c>
      <c r="L22" s="14">
        <v>100</v>
      </c>
      <c r="M22" s="14">
        <v>100</v>
      </c>
      <c r="N22" s="14"/>
      <c r="O22" s="128">
        <v>100</v>
      </c>
      <c r="P22" s="502">
        <v>2010</v>
      </c>
      <c r="Q22" s="507" t="s">
        <v>879</v>
      </c>
      <c r="R22" s="507" t="s">
        <v>880</v>
      </c>
      <c r="S22" s="507"/>
    </row>
    <row r="23" spans="1:19" ht="44.25" customHeight="1">
      <c r="A23" s="540" t="s">
        <v>1085</v>
      </c>
      <c r="B23" s="534" t="s">
        <v>1406</v>
      </c>
      <c r="C23" s="534">
        <v>489</v>
      </c>
      <c r="D23" s="294">
        <v>489</v>
      </c>
      <c r="E23" s="535">
        <f t="shared" si="0"/>
        <v>100</v>
      </c>
      <c r="F23" s="294">
        <v>488</v>
      </c>
      <c r="G23" s="535" t="e">
        <f>#REF!/F23*100</f>
        <v>#REF!</v>
      </c>
      <c r="H23" s="294">
        <v>498</v>
      </c>
      <c r="I23" s="294">
        <v>19</v>
      </c>
      <c r="J23" s="294">
        <v>19</v>
      </c>
      <c r="K23" s="294">
        <v>19</v>
      </c>
      <c r="L23" s="294">
        <v>19</v>
      </c>
      <c r="M23" s="294">
        <v>19</v>
      </c>
      <c r="N23" s="294"/>
      <c r="O23" s="539">
        <v>19</v>
      </c>
      <c r="P23" s="545">
        <v>2011</v>
      </c>
      <c r="Q23" s="507" t="s">
        <v>882</v>
      </c>
      <c r="R23" s="507" t="s">
        <v>881</v>
      </c>
      <c r="S23" s="507"/>
    </row>
    <row r="24" spans="1:19" ht="94.5">
      <c r="A24" s="541" t="s">
        <v>1192</v>
      </c>
      <c r="B24" s="534"/>
      <c r="C24" s="534"/>
      <c r="D24" s="294"/>
      <c r="E24" s="535"/>
      <c r="F24" s="294"/>
      <c r="G24" s="535"/>
      <c r="H24" s="294"/>
      <c r="I24" s="294"/>
      <c r="J24" s="294"/>
      <c r="K24" s="294"/>
      <c r="L24" s="294"/>
      <c r="M24" s="294"/>
      <c r="N24" s="294"/>
      <c r="O24" s="539"/>
      <c r="P24" s="545"/>
      <c r="Q24" s="507"/>
      <c r="R24" s="507"/>
      <c r="S24" s="507"/>
    </row>
    <row r="25" spans="1:19" ht="74.25" customHeight="1">
      <c r="A25" s="540" t="s">
        <v>1407</v>
      </c>
      <c r="B25" s="534" t="s">
        <v>1408</v>
      </c>
      <c r="C25" s="534">
        <v>541</v>
      </c>
      <c r="D25" s="294">
        <v>632</v>
      </c>
      <c r="E25" s="535">
        <f t="shared" si="0"/>
        <v>116.82070240295748</v>
      </c>
      <c r="F25" s="294">
        <v>639</v>
      </c>
      <c r="G25" s="535" t="e">
        <f>#REF!/F25*100</f>
        <v>#REF!</v>
      </c>
      <c r="H25" s="294">
        <v>656</v>
      </c>
      <c r="I25" s="294">
        <v>20</v>
      </c>
      <c r="J25" s="294">
        <v>20</v>
      </c>
      <c r="K25" s="294">
        <v>20</v>
      </c>
      <c r="L25" s="294">
        <v>20</v>
      </c>
      <c r="M25" s="294">
        <v>20</v>
      </c>
      <c r="N25" s="294"/>
      <c r="O25" s="539">
        <v>20</v>
      </c>
      <c r="P25" s="545">
        <v>2011</v>
      </c>
      <c r="Q25" s="507" t="s">
        <v>883</v>
      </c>
      <c r="R25" s="507" t="s">
        <v>884</v>
      </c>
      <c r="S25" s="507"/>
    </row>
    <row r="26" spans="1:19" ht="12.75">
      <c r="A26" s="540" t="s">
        <v>475</v>
      </c>
      <c r="B26" s="534" t="s">
        <v>1408</v>
      </c>
      <c r="C26" s="534">
        <v>220</v>
      </c>
      <c r="D26" s="294">
        <v>257</v>
      </c>
      <c r="E26" s="535">
        <f t="shared" si="0"/>
        <v>116.81818181818183</v>
      </c>
      <c r="F26" s="294">
        <v>250</v>
      </c>
      <c r="G26" s="535" t="e">
        <f>#REF!/F26*100</f>
        <v>#REF!</v>
      </c>
      <c r="H26" s="294"/>
      <c r="I26" s="294"/>
      <c r="J26" s="294"/>
      <c r="K26" s="294"/>
      <c r="L26" s="294"/>
      <c r="M26" s="294"/>
      <c r="N26" s="294"/>
      <c r="O26" s="539"/>
      <c r="P26" s="545"/>
      <c r="Q26" s="507"/>
      <c r="R26" s="507"/>
      <c r="S26" s="507"/>
    </row>
    <row r="27" spans="1:19" ht="12.75">
      <c r="A27" s="540" t="s">
        <v>476</v>
      </c>
      <c r="B27" s="534" t="s">
        <v>1408</v>
      </c>
      <c r="C27" s="534"/>
      <c r="D27" s="294"/>
      <c r="E27" s="535"/>
      <c r="F27" s="294"/>
      <c r="G27" s="535"/>
      <c r="H27" s="294">
        <v>255</v>
      </c>
      <c r="I27" s="294">
        <v>1</v>
      </c>
      <c r="J27" s="294">
        <v>1</v>
      </c>
      <c r="K27" s="294">
        <v>1</v>
      </c>
      <c r="L27" s="294">
        <v>1</v>
      </c>
      <c r="M27" s="294">
        <v>1</v>
      </c>
      <c r="N27" s="294"/>
      <c r="O27" s="294">
        <v>1</v>
      </c>
      <c r="P27" s="545"/>
      <c r="Q27" s="507"/>
      <c r="R27" s="507"/>
      <c r="S27" s="507"/>
    </row>
    <row r="28" spans="1:19" ht="25.5">
      <c r="A28" s="540" t="s">
        <v>181</v>
      </c>
      <c r="B28" s="534" t="s">
        <v>1408</v>
      </c>
      <c r="C28" s="534">
        <v>140</v>
      </c>
      <c r="D28" s="294">
        <v>151</v>
      </c>
      <c r="E28" s="535">
        <f t="shared" si="0"/>
        <v>107.85714285714285</v>
      </c>
      <c r="F28" s="294">
        <v>176</v>
      </c>
      <c r="G28" s="535" t="e">
        <f>#REF!/F28*100</f>
        <v>#REF!</v>
      </c>
      <c r="H28" s="294">
        <v>151</v>
      </c>
      <c r="I28" s="294">
        <v>16</v>
      </c>
      <c r="J28" s="294">
        <v>16</v>
      </c>
      <c r="K28" s="294">
        <v>16</v>
      </c>
      <c r="L28" s="294">
        <v>16</v>
      </c>
      <c r="M28" s="294">
        <v>16</v>
      </c>
      <c r="N28" s="294"/>
      <c r="O28" s="294">
        <v>16</v>
      </c>
      <c r="P28" s="545"/>
      <c r="Q28" s="507"/>
      <c r="R28" s="507"/>
      <c r="S28" s="507"/>
    </row>
    <row r="29" spans="1:19" ht="12.75">
      <c r="A29" s="540" t="s">
        <v>182</v>
      </c>
      <c r="B29" s="534" t="s">
        <v>1408</v>
      </c>
      <c r="C29" s="534">
        <v>14</v>
      </c>
      <c r="D29" s="294">
        <v>14</v>
      </c>
      <c r="E29" s="535">
        <f t="shared" si="0"/>
        <v>100</v>
      </c>
      <c r="F29" s="294">
        <v>14</v>
      </c>
      <c r="G29" s="535" t="e">
        <f>#REF!/F29*100</f>
        <v>#REF!</v>
      </c>
      <c r="H29" s="294">
        <v>11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O29" s="294">
        <v>0</v>
      </c>
      <c r="P29" s="545"/>
      <c r="Q29" s="507"/>
      <c r="R29" s="507"/>
      <c r="S29" s="507"/>
    </row>
    <row r="30" spans="1:19" ht="25.5">
      <c r="A30" s="540" t="s">
        <v>184</v>
      </c>
      <c r="B30" s="534"/>
      <c r="C30" s="534"/>
      <c r="D30" s="294">
        <v>0</v>
      </c>
      <c r="E30" s="535"/>
      <c r="F30" s="294"/>
      <c r="G30" s="535"/>
      <c r="H30" s="294">
        <v>53</v>
      </c>
      <c r="I30" s="294">
        <v>2</v>
      </c>
      <c r="J30" s="294">
        <v>2</v>
      </c>
      <c r="K30" s="294">
        <v>2</v>
      </c>
      <c r="L30" s="294">
        <v>2</v>
      </c>
      <c r="M30" s="294">
        <v>2</v>
      </c>
      <c r="N30" s="294"/>
      <c r="O30" s="294">
        <v>2</v>
      </c>
      <c r="P30" s="545"/>
      <c r="Q30" s="507"/>
      <c r="R30" s="507"/>
      <c r="S30" s="507"/>
    </row>
    <row r="31" spans="1:19" ht="25.5">
      <c r="A31" s="574" t="s">
        <v>183</v>
      </c>
      <c r="B31" s="534"/>
      <c r="C31" s="534">
        <v>139</v>
      </c>
      <c r="D31" s="294">
        <v>176</v>
      </c>
      <c r="E31" s="535">
        <f t="shared" si="0"/>
        <v>126.61870503597122</v>
      </c>
      <c r="F31" s="294">
        <v>170</v>
      </c>
      <c r="G31" s="535" t="e">
        <f>#REF!/F31*100</f>
        <v>#REF!</v>
      </c>
      <c r="H31" s="294">
        <v>158</v>
      </c>
      <c r="I31" s="294">
        <v>1</v>
      </c>
      <c r="J31" s="294">
        <v>1</v>
      </c>
      <c r="K31" s="294">
        <v>1</v>
      </c>
      <c r="L31" s="294">
        <v>1</v>
      </c>
      <c r="M31" s="294">
        <v>1</v>
      </c>
      <c r="N31" s="294"/>
      <c r="O31" s="294">
        <v>1</v>
      </c>
      <c r="P31" s="545"/>
      <c r="Q31" s="507"/>
      <c r="R31" s="507"/>
      <c r="S31" s="507"/>
    </row>
    <row r="32" spans="1:19" ht="12.75">
      <c r="A32" s="540" t="s">
        <v>477</v>
      </c>
      <c r="B32" s="534" t="s">
        <v>1408</v>
      </c>
      <c r="C32" s="534">
        <v>28</v>
      </c>
      <c r="D32" s="294">
        <v>34</v>
      </c>
      <c r="E32" s="535">
        <f t="shared" si="0"/>
        <v>121.42857142857142</v>
      </c>
      <c r="F32" s="294">
        <v>29</v>
      </c>
      <c r="G32" s="535" t="e">
        <f>#REF!/F32*100</f>
        <v>#REF!</v>
      </c>
      <c r="H32" s="294">
        <v>28</v>
      </c>
      <c r="I32" s="294"/>
      <c r="J32" s="294"/>
      <c r="K32" s="294"/>
      <c r="L32" s="294"/>
      <c r="M32" s="294"/>
      <c r="N32" s="294"/>
      <c r="O32" s="294"/>
      <c r="P32" s="545"/>
      <c r="Q32" s="507"/>
      <c r="R32" s="507"/>
      <c r="S32" s="507"/>
    </row>
    <row r="33" spans="1:19" ht="69" customHeight="1">
      <c r="A33" s="540" t="s">
        <v>1908</v>
      </c>
      <c r="B33" s="534" t="s">
        <v>1056</v>
      </c>
      <c r="C33" s="534">
        <v>83</v>
      </c>
      <c r="D33" s="14">
        <v>84</v>
      </c>
      <c r="E33" s="535">
        <f t="shared" si="0"/>
        <v>101.20481927710843</v>
      </c>
      <c r="F33" s="14">
        <v>85</v>
      </c>
      <c r="G33" s="535" t="e">
        <f>#REF!/F33*100</f>
        <v>#REF!</v>
      </c>
      <c r="H33" s="14">
        <v>86</v>
      </c>
      <c r="I33" s="14">
        <v>100</v>
      </c>
      <c r="J33" s="14">
        <v>100</v>
      </c>
      <c r="K33" s="14">
        <v>100</v>
      </c>
      <c r="L33" s="14">
        <v>100</v>
      </c>
      <c r="M33" s="14">
        <v>100</v>
      </c>
      <c r="N33" s="14"/>
      <c r="O33" s="128">
        <v>100</v>
      </c>
      <c r="P33" s="502">
        <v>2008</v>
      </c>
      <c r="Q33" s="507" t="s">
        <v>715</v>
      </c>
      <c r="R33" s="507" t="s">
        <v>728</v>
      </c>
      <c r="S33" s="507"/>
    </row>
    <row r="34" spans="1:19" ht="63">
      <c r="A34" s="541" t="s">
        <v>776</v>
      </c>
      <c r="B34" s="534"/>
      <c r="C34" s="534"/>
      <c r="D34" s="14"/>
      <c r="E34" s="535"/>
      <c r="F34" s="14"/>
      <c r="G34" s="535"/>
      <c r="H34" s="14"/>
      <c r="I34" s="14"/>
      <c r="J34" s="14"/>
      <c r="K34" s="14"/>
      <c r="L34" s="14"/>
      <c r="M34" s="14"/>
      <c r="N34" s="14"/>
      <c r="O34" s="128"/>
      <c r="P34" s="502"/>
      <c r="Q34" s="507"/>
      <c r="R34" s="507"/>
      <c r="S34" s="507"/>
    </row>
    <row r="35" spans="1:19" ht="70.5" customHeight="1">
      <c r="A35" s="542" t="s">
        <v>1146</v>
      </c>
      <c r="B35" s="512" t="s">
        <v>1056</v>
      </c>
      <c r="C35" s="204" t="s">
        <v>269</v>
      </c>
      <c r="D35" s="204" t="s">
        <v>269</v>
      </c>
      <c r="E35" s="535"/>
      <c r="F35" s="204" t="s">
        <v>269</v>
      </c>
      <c r="G35" s="535"/>
      <c r="H35" s="294">
        <v>20</v>
      </c>
      <c r="I35" s="294">
        <v>100</v>
      </c>
      <c r="J35" s="294">
        <v>100</v>
      </c>
      <c r="K35" s="294">
        <v>100</v>
      </c>
      <c r="L35" s="294">
        <v>100</v>
      </c>
      <c r="M35" s="294">
        <v>100</v>
      </c>
      <c r="N35" s="294"/>
      <c r="O35" s="539">
        <v>100</v>
      </c>
      <c r="P35" s="545">
        <v>2010</v>
      </c>
      <c r="Q35" s="543" t="s">
        <v>891</v>
      </c>
      <c r="R35" s="543" t="s">
        <v>732</v>
      </c>
      <c r="S35" s="543"/>
    </row>
    <row r="36" spans="1:19" ht="98.25" customHeight="1">
      <c r="A36" s="540" t="s">
        <v>478</v>
      </c>
      <c r="B36" s="534"/>
      <c r="C36" s="534"/>
      <c r="D36" s="14"/>
      <c r="E36" s="535"/>
      <c r="F36" s="14"/>
      <c r="G36" s="535"/>
      <c r="H36" s="14"/>
      <c r="I36" s="14"/>
      <c r="J36" s="14"/>
      <c r="K36" s="14"/>
      <c r="L36" s="14"/>
      <c r="M36" s="14"/>
      <c r="N36" s="14"/>
      <c r="O36" s="128"/>
      <c r="P36" s="502"/>
      <c r="Q36" s="507" t="s">
        <v>892</v>
      </c>
      <c r="R36" s="507" t="s">
        <v>1356</v>
      </c>
      <c r="S36" s="507"/>
    </row>
    <row r="37" spans="1:19" ht="12.75">
      <c r="A37" s="542" t="s">
        <v>479</v>
      </c>
      <c r="B37" s="512" t="s">
        <v>1056</v>
      </c>
      <c r="C37" s="512">
        <v>18</v>
      </c>
      <c r="D37" s="294">
        <v>18</v>
      </c>
      <c r="E37" s="544">
        <f t="shared" si="0"/>
        <v>100</v>
      </c>
      <c r="F37" s="294">
        <v>19</v>
      </c>
      <c r="G37" s="544" t="e">
        <f>#REF!/F37*100</f>
        <v>#REF!</v>
      </c>
      <c r="H37" s="294">
        <v>22</v>
      </c>
      <c r="I37" s="294">
        <v>2</v>
      </c>
      <c r="J37" s="294">
        <v>4</v>
      </c>
      <c r="K37" s="294">
        <v>5</v>
      </c>
      <c r="L37" s="294">
        <v>5</v>
      </c>
      <c r="M37" s="294">
        <v>5</v>
      </c>
      <c r="N37" s="294"/>
      <c r="O37" s="539">
        <v>5</v>
      </c>
      <c r="P37" s="545">
        <v>2010</v>
      </c>
      <c r="Q37" s="543"/>
      <c r="R37" s="543"/>
      <c r="S37" s="543"/>
    </row>
    <row r="38" spans="1:19" ht="12.75">
      <c r="A38" s="542" t="s">
        <v>480</v>
      </c>
      <c r="B38" s="512" t="s">
        <v>1056</v>
      </c>
      <c r="C38" s="512">
        <v>29</v>
      </c>
      <c r="D38" s="294">
        <v>29</v>
      </c>
      <c r="E38" s="544">
        <f t="shared" si="0"/>
        <v>100</v>
      </c>
      <c r="F38" s="294">
        <v>31</v>
      </c>
      <c r="G38" s="544" t="e">
        <f>#REF!/F38*100</f>
        <v>#REF!</v>
      </c>
      <c r="H38" s="294">
        <v>31</v>
      </c>
      <c r="I38" s="294">
        <v>26</v>
      </c>
      <c r="J38" s="294">
        <v>34</v>
      </c>
      <c r="K38" s="294">
        <v>38</v>
      </c>
      <c r="L38" s="294">
        <v>40</v>
      </c>
      <c r="M38" s="294">
        <v>40</v>
      </c>
      <c r="N38" s="294">
        <v>38</v>
      </c>
      <c r="O38" s="539">
        <v>40</v>
      </c>
      <c r="P38" s="545">
        <v>2010</v>
      </c>
      <c r="Q38" s="543"/>
      <c r="R38" s="543"/>
      <c r="S38" s="543"/>
    </row>
    <row r="39" spans="1:19" ht="12.75">
      <c r="A39" s="542" t="s">
        <v>481</v>
      </c>
      <c r="B39" s="512" t="s">
        <v>1056</v>
      </c>
      <c r="C39" s="512">
        <v>30</v>
      </c>
      <c r="D39" s="294">
        <v>30</v>
      </c>
      <c r="E39" s="544">
        <f t="shared" si="0"/>
        <v>100</v>
      </c>
      <c r="F39" s="294">
        <v>30</v>
      </c>
      <c r="G39" s="544" t="e">
        <f>#REF!/F39*100</f>
        <v>#REF!</v>
      </c>
      <c r="H39" s="294">
        <v>30</v>
      </c>
      <c r="I39" s="294">
        <v>6</v>
      </c>
      <c r="J39" s="294">
        <v>4</v>
      </c>
      <c r="K39" s="294">
        <v>3</v>
      </c>
      <c r="L39" s="294">
        <v>0</v>
      </c>
      <c r="M39" s="294">
        <v>0</v>
      </c>
      <c r="N39" s="294">
        <v>40</v>
      </c>
      <c r="O39" s="539">
        <v>0</v>
      </c>
      <c r="P39" s="545">
        <v>2010</v>
      </c>
      <c r="Q39" s="543"/>
      <c r="R39" s="543"/>
      <c r="S39" s="543"/>
    </row>
    <row r="40" spans="1:19" ht="12.75">
      <c r="A40" s="575" t="s">
        <v>1945</v>
      </c>
      <c r="B40" s="512" t="s">
        <v>1056</v>
      </c>
      <c r="C40" s="512"/>
      <c r="D40" s="294"/>
      <c r="E40" s="544"/>
      <c r="F40" s="294"/>
      <c r="G40" s="544"/>
      <c r="H40" s="294"/>
      <c r="I40" s="294">
        <v>16</v>
      </c>
      <c r="J40" s="294">
        <v>47</v>
      </c>
      <c r="K40" s="294">
        <v>50</v>
      </c>
      <c r="L40" s="294">
        <v>50</v>
      </c>
      <c r="M40" s="294">
        <v>50</v>
      </c>
      <c r="N40" s="294">
        <v>50</v>
      </c>
      <c r="O40" s="539">
        <v>50</v>
      </c>
      <c r="P40" s="545"/>
      <c r="Q40" s="543"/>
      <c r="R40" s="543"/>
      <c r="S40" s="543"/>
    </row>
    <row r="41" spans="1:19" ht="59.25" customHeight="1">
      <c r="A41" s="542" t="s">
        <v>482</v>
      </c>
      <c r="B41" s="512"/>
      <c r="C41" s="512"/>
      <c r="D41" s="294"/>
      <c r="E41" s="544"/>
      <c r="F41" s="294"/>
      <c r="G41" s="544"/>
      <c r="H41" s="294"/>
      <c r="I41" s="294"/>
      <c r="J41" s="294"/>
      <c r="K41" s="294"/>
      <c r="L41" s="294"/>
      <c r="M41" s="294"/>
      <c r="N41" s="294"/>
      <c r="O41" s="539"/>
      <c r="P41" s="545"/>
      <c r="Q41" s="543" t="s">
        <v>893</v>
      </c>
      <c r="R41" s="543" t="s">
        <v>732</v>
      </c>
      <c r="S41" s="543"/>
    </row>
    <row r="42" spans="1:19" ht="12.75">
      <c r="A42" s="542" t="s">
        <v>483</v>
      </c>
      <c r="B42" s="512" t="s">
        <v>1056</v>
      </c>
      <c r="C42" s="512">
        <v>29</v>
      </c>
      <c r="D42" s="294">
        <v>29</v>
      </c>
      <c r="E42" s="544">
        <f t="shared" si="0"/>
        <v>100</v>
      </c>
      <c r="F42" s="294">
        <v>33</v>
      </c>
      <c r="G42" s="544" t="e">
        <f>#REF!/F42*100</f>
        <v>#REF!</v>
      </c>
      <c r="H42" s="294">
        <v>33.5</v>
      </c>
      <c r="I42" s="294">
        <v>18</v>
      </c>
      <c r="J42" s="294">
        <v>19</v>
      </c>
      <c r="K42" s="294">
        <v>20</v>
      </c>
      <c r="L42" s="294">
        <v>22</v>
      </c>
      <c r="M42" s="294">
        <v>22</v>
      </c>
      <c r="N42" s="294"/>
      <c r="O42" s="539">
        <v>22</v>
      </c>
      <c r="P42" s="545">
        <v>2010</v>
      </c>
      <c r="Q42" s="543"/>
      <c r="R42" s="543"/>
      <c r="S42" s="543"/>
    </row>
    <row r="43" spans="1:19" ht="12.75">
      <c r="A43" s="542" t="s">
        <v>484</v>
      </c>
      <c r="B43" s="512" t="s">
        <v>1056</v>
      </c>
      <c r="C43" s="512">
        <v>65</v>
      </c>
      <c r="D43" s="294">
        <v>65</v>
      </c>
      <c r="E43" s="544">
        <f t="shared" si="0"/>
        <v>100</v>
      </c>
      <c r="F43" s="294">
        <v>62.5</v>
      </c>
      <c r="G43" s="544" t="e">
        <f>#REF!/F43*100</f>
        <v>#REF!</v>
      </c>
      <c r="H43" s="294">
        <v>62</v>
      </c>
      <c r="I43" s="294">
        <v>84</v>
      </c>
      <c r="J43" s="294">
        <v>92</v>
      </c>
      <c r="K43" s="294">
        <v>93</v>
      </c>
      <c r="L43" s="294">
        <v>94</v>
      </c>
      <c r="M43" s="294">
        <v>94</v>
      </c>
      <c r="N43" s="294"/>
      <c r="O43" s="539">
        <v>94</v>
      </c>
      <c r="P43" s="545">
        <v>2010</v>
      </c>
      <c r="Q43" s="543"/>
      <c r="R43" s="543"/>
      <c r="S43" s="543"/>
    </row>
    <row r="44" spans="1:19" ht="15.75">
      <c r="A44" s="762" t="s">
        <v>1059</v>
      </c>
      <c r="B44" s="762"/>
      <c r="C44" s="762"/>
      <c r="D44" s="762"/>
      <c r="E44" s="762"/>
      <c r="F44" s="762"/>
      <c r="G44" s="762"/>
      <c r="H44" s="762"/>
      <c r="I44" s="762"/>
      <c r="J44" s="762"/>
      <c r="K44" s="762"/>
      <c r="L44" s="762"/>
      <c r="M44" s="762"/>
      <c r="N44" s="762"/>
      <c r="O44" s="762"/>
      <c r="P44" s="762"/>
      <c r="Q44" s="762"/>
      <c r="R44" s="261"/>
      <c r="S44" s="261"/>
    </row>
    <row r="45" spans="1:19" ht="40.5" customHeight="1">
      <c r="A45" s="749" t="s">
        <v>104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</row>
    <row r="46" spans="1:19" ht="63.75">
      <c r="A46" s="537" t="s">
        <v>350</v>
      </c>
      <c r="B46" s="534" t="s">
        <v>1056</v>
      </c>
      <c r="C46" s="534" t="s">
        <v>1357</v>
      </c>
      <c r="D46" s="104">
        <v>27.9</v>
      </c>
      <c r="E46" s="133"/>
      <c r="F46" s="104">
        <v>0.01</v>
      </c>
      <c r="G46" s="544" t="s">
        <v>1256</v>
      </c>
      <c r="H46" s="104">
        <v>21</v>
      </c>
      <c r="I46" s="133">
        <v>70.1</v>
      </c>
      <c r="J46" s="133">
        <v>70.1</v>
      </c>
      <c r="K46" s="133">
        <v>70.1</v>
      </c>
      <c r="L46" s="133">
        <v>70.1</v>
      </c>
      <c r="M46" s="294"/>
      <c r="N46" s="294"/>
      <c r="O46" s="539">
        <v>70</v>
      </c>
      <c r="P46" s="545">
        <v>2009</v>
      </c>
      <c r="Q46" s="507" t="s">
        <v>894</v>
      </c>
      <c r="R46" s="507" t="s">
        <v>1354</v>
      </c>
      <c r="S46" s="507" t="s">
        <v>1948</v>
      </c>
    </row>
    <row r="47" spans="1:19" ht="76.5">
      <c r="A47" s="537" t="s">
        <v>1055</v>
      </c>
      <c r="B47" s="546" t="s">
        <v>1056</v>
      </c>
      <c r="C47" s="546" t="s">
        <v>1357</v>
      </c>
      <c r="D47" s="132">
        <v>79.8</v>
      </c>
      <c r="E47" s="133"/>
      <c r="F47" s="132">
        <v>80</v>
      </c>
      <c r="G47" s="544" t="e">
        <f>#REF!/F47*100</f>
        <v>#REF!</v>
      </c>
      <c r="H47" s="132">
        <v>80</v>
      </c>
      <c r="I47" s="556">
        <v>87</v>
      </c>
      <c r="J47" s="556">
        <v>87</v>
      </c>
      <c r="K47" s="557">
        <v>87</v>
      </c>
      <c r="L47" s="557">
        <v>87</v>
      </c>
      <c r="M47" s="557"/>
      <c r="N47" s="557"/>
      <c r="O47" s="558">
        <v>87</v>
      </c>
      <c r="P47" s="545">
        <v>2010</v>
      </c>
      <c r="Q47" s="507" t="s">
        <v>895</v>
      </c>
      <c r="R47" s="507" t="s">
        <v>1355</v>
      </c>
      <c r="S47" s="507" t="s">
        <v>1948</v>
      </c>
    </row>
    <row r="48" spans="1:19" ht="60">
      <c r="A48" s="547" t="s">
        <v>1061</v>
      </c>
      <c r="B48" s="12"/>
      <c r="C48" s="12"/>
      <c r="D48" s="14"/>
      <c r="E48" s="133"/>
      <c r="F48" s="14"/>
      <c r="G48" s="544"/>
      <c r="H48" s="14"/>
      <c r="I48" s="294"/>
      <c r="J48" s="294"/>
      <c r="K48" s="294"/>
      <c r="L48" s="294"/>
      <c r="M48" s="294"/>
      <c r="N48" s="294"/>
      <c r="O48" s="539"/>
      <c r="P48" s="545"/>
      <c r="Q48" s="505"/>
      <c r="R48" s="505"/>
      <c r="S48" s="505"/>
    </row>
    <row r="49" spans="1:19" ht="51">
      <c r="A49" s="542" t="s">
        <v>1163</v>
      </c>
      <c r="B49" s="546" t="s">
        <v>1056</v>
      </c>
      <c r="C49" s="546" t="s">
        <v>1357</v>
      </c>
      <c r="D49" s="132">
        <v>27.6</v>
      </c>
      <c r="E49" s="133"/>
      <c r="F49" s="132">
        <v>20.1</v>
      </c>
      <c r="G49" s="544" t="e">
        <f>#REF!/F49*100</f>
        <v>#REF!</v>
      </c>
      <c r="H49" s="132">
        <v>20</v>
      </c>
      <c r="I49" s="132">
        <v>100</v>
      </c>
      <c r="J49" s="132">
        <v>100</v>
      </c>
      <c r="K49" s="295">
        <v>100</v>
      </c>
      <c r="L49" s="295">
        <v>100</v>
      </c>
      <c r="M49" s="295"/>
      <c r="N49" s="295"/>
      <c r="O49" s="18">
        <v>100</v>
      </c>
      <c r="P49" s="545">
        <v>2009</v>
      </c>
      <c r="Q49" s="507" t="s">
        <v>894</v>
      </c>
      <c r="R49" s="507" t="s">
        <v>1354</v>
      </c>
      <c r="S49" s="507" t="s">
        <v>1948</v>
      </c>
    </row>
    <row r="50" spans="1:19" ht="56.25">
      <c r="A50" s="540" t="s">
        <v>784</v>
      </c>
      <c r="B50" s="546" t="s">
        <v>1056</v>
      </c>
      <c r="C50" s="546" t="s">
        <v>1357</v>
      </c>
      <c r="D50" s="133">
        <v>55</v>
      </c>
      <c r="E50" s="133"/>
      <c r="F50" s="133">
        <v>65</v>
      </c>
      <c r="G50" s="544" t="e">
        <f>#REF!/F50*100</f>
        <v>#REF!</v>
      </c>
      <c r="H50" s="133">
        <v>75</v>
      </c>
      <c r="I50" s="133">
        <v>100</v>
      </c>
      <c r="J50" s="133">
        <v>100</v>
      </c>
      <c r="K50" s="544">
        <v>100</v>
      </c>
      <c r="L50" s="544">
        <v>100</v>
      </c>
      <c r="M50" s="544"/>
      <c r="N50" s="544"/>
      <c r="O50" s="545">
        <v>100</v>
      </c>
      <c r="P50" s="545">
        <v>2010</v>
      </c>
      <c r="Q50" s="548" t="s">
        <v>702</v>
      </c>
      <c r="R50" s="507" t="s">
        <v>732</v>
      </c>
      <c r="S50" s="548"/>
    </row>
    <row r="51" spans="1:19" ht="67.5">
      <c r="A51" s="567" t="s">
        <v>785</v>
      </c>
      <c r="B51" s="568" t="s">
        <v>1057</v>
      </c>
      <c r="C51" s="568" t="s">
        <v>1357</v>
      </c>
      <c r="D51" s="132">
        <v>8.2</v>
      </c>
      <c r="E51" s="133"/>
      <c r="F51" s="132">
        <v>8.4</v>
      </c>
      <c r="G51" s="544" t="e">
        <f>#REF!/F51*100</f>
        <v>#REF!</v>
      </c>
      <c r="H51" s="132">
        <v>8.7</v>
      </c>
      <c r="I51" s="132">
        <v>7</v>
      </c>
      <c r="J51" s="132">
        <v>7</v>
      </c>
      <c r="K51" s="132">
        <v>7</v>
      </c>
      <c r="L51" s="132">
        <v>7</v>
      </c>
      <c r="M51" s="132"/>
      <c r="N51" s="132">
        <v>5.3</v>
      </c>
      <c r="O51" s="18">
        <v>7</v>
      </c>
      <c r="P51" s="502">
        <v>2008</v>
      </c>
      <c r="Q51" s="507" t="s">
        <v>703</v>
      </c>
      <c r="R51" s="507" t="s">
        <v>732</v>
      </c>
      <c r="S51" s="507" t="s">
        <v>1948</v>
      </c>
    </row>
    <row r="52" spans="1:19" ht="16.5" customHeight="1">
      <c r="A52" s="570" t="s">
        <v>461</v>
      </c>
      <c r="B52" s="568" t="s">
        <v>1057</v>
      </c>
      <c r="C52" s="568" t="s">
        <v>1357</v>
      </c>
      <c r="D52" s="132">
        <v>16.3</v>
      </c>
      <c r="E52" s="133"/>
      <c r="F52" s="132">
        <v>16.1</v>
      </c>
      <c r="G52" s="544" t="e">
        <f>#REF!/F52*100</f>
        <v>#REF!</v>
      </c>
      <c r="H52" s="132">
        <v>16.1</v>
      </c>
      <c r="I52" s="132">
        <v>13.4</v>
      </c>
      <c r="J52" s="132">
        <v>13.8</v>
      </c>
      <c r="K52" s="132">
        <v>13.8</v>
      </c>
      <c r="L52" s="132">
        <v>13.8</v>
      </c>
      <c r="M52" s="132"/>
      <c r="N52" s="132"/>
      <c r="O52" s="132">
        <v>13.8</v>
      </c>
      <c r="P52" s="133"/>
      <c r="Q52" s="507"/>
      <c r="R52" s="507"/>
      <c r="S52" s="507"/>
    </row>
    <row r="53" spans="1:19" ht="51">
      <c r="A53" s="567" t="s">
        <v>786</v>
      </c>
      <c r="B53" s="568" t="s">
        <v>1057</v>
      </c>
      <c r="C53" s="568"/>
      <c r="D53" s="569"/>
      <c r="E53" s="133"/>
      <c r="F53" s="569"/>
      <c r="G53" s="544"/>
      <c r="H53" s="569"/>
      <c r="I53" s="569">
        <v>15.5</v>
      </c>
      <c r="J53" s="569">
        <v>16.1</v>
      </c>
      <c r="K53" s="569">
        <v>16.2</v>
      </c>
      <c r="L53" s="569">
        <v>16.2</v>
      </c>
      <c r="M53" s="569"/>
      <c r="N53" s="569">
        <v>16</v>
      </c>
      <c r="O53" s="18">
        <v>16.2</v>
      </c>
      <c r="P53" s="502"/>
      <c r="Q53" s="505"/>
      <c r="R53" s="505"/>
      <c r="S53" s="507" t="s">
        <v>1949</v>
      </c>
    </row>
    <row r="54" spans="1:19" ht="56.25">
      <c r="A54" s="570" t="s">
        <v>462</v>
      </c>
      <c r="B54" s="568" t="s">
        <v>1057</v>
      </c>
      <c r="C54" s="568" t="s">
        <v>1357</v>
      </c>
      <c r="D54" s="132">
        <v>14.3</v>
      </c>
      <c r="E54" s="133"/>
      <c r="F54" s="132">
        <v>14</v>
      </c>
      <c r="G54" s="544" t="e">
        <f>#REF!/F54*100</f>
        <v>#REF!</v>
      </c>
      <c r="H54" s="132">
        <v>14</v>
      </c>
      <c r="I54" s="569">
        <v>15.5</v>
      </c>
      <c r="J54" s="569">
        <v>16.1</v>
      </c>
      <c r="K54" s="569">
        <v>16.2</v>
      </c>
      <c r="L54" s="569">
        <v>16.2</v>
      </c>
      <c r="M54" s="569"/>
      <c r="N54" s="569">
        <v>16</v>
      </c>
      <c r="O54" s="18">
        <v>16.2</v>
      </c>
      <c r="P54" s="502"/>
      <c r="Q54" s="507" t="s">
        <v>1488</v>
      </c>
      <c r="R54" s="507" t="s">
        <v>731</v>
      </c>
      <c r="S54" s="507"/>
    </row>
    <row r="55" spans="1:19" ht="90">
      <c r="A55" s="549" t="s">
        <v>860</v>
      </c>
      <c r="B55" s="15"/>
      <c r="C55" s="15"/>
      <c r="D55" s="16"/>
      <c r="E55" s="133"/>
      <c r="F55" s="16"/>
      <c r="G55" s="544"/>
      <c r="H55" s="16"/>
      <c r="I55" s="16"/>
      <c r="J55" s="16"/>
      <c r="K55" s="16"/>
      <c r="L55" s="16"/>
      <c r="M55" s="16"/>
      <c r="N55" s="16"/>
      <c r="O55" s="128"/>
      <c r="P55" s="502"/>
      <c r="Q55" s="505"/>
      <c r="R55" s="505"/>
      <c r="S55" s="505"/>
    </row>
    <row r="56" spans="1:19" ht="81.75" customHeight="1">
      <c r="A56" s="540" t="s">
        <v>911</v>
      </c>
      <c r="B56" s="534"/>
      <c r="C56" s="534"/>
      <c r="D56" s="14"/>
      <c r="E56" s="133"/>
      <c r="F56" s="14"/>
      <c r="G56" s="544"/>
      <c r="H56" s="14"/>
      <c r="I56" s="14"/>
      <c r="J56" s="14"/>
      <c r="K56" s="14"/>
      <c r="L56" s="14"/>
      <c r="M56" s="14"/>
      <c r="N56" s="14"/>
      <c r="O56" s="128"/>
      <c r="P56" s="502"/>
      <c r="Q56" s="507" t="s">
        <v>1489</v>
      </c>
      <c r="R56" s="507" t="s">
        <v>732</v>
      </c>
      <c r="S56" s="507"/>
    </row>
    <row r="57" spans="1:19" ht="12.75">
      <c r="A57" s="550" t="s">
        <v>270</v>
      </c>
      <c r="B57" s="15" t="s">
        <v>1056</v>
      </c>
      <c r="C57" s="15" t="s">
        <v>1357</v>
      </c>
      <c r="D57" s="18">
        <v>76</v>
      </c>
      <c r="E57" s="133"/>
      <c r="F57" s="18" t="s">
        <v>1357</v>
      </c>
      <c r="G57" s="544"/>
      <c r="H57" s="18">
        <v>100</v>
      </c>
      <c r="I57" s="18">
        <v>100</v>
      </c>
      <c r="J57" s="18">
        <v>100</v>
      </c>
      <c r="K57" s="18">
        <v>100</v>
      </c>
      <c r="L57" s="18">
        <v>100</v>
      </c>
      <c r="M57" s="18"/>
      <c r="N57" s="18"/>
      <c r="O57" s="18">
        <v>100</v>
      </c>
      <c r="P57" s="545">
        <v>2010</v>
      </c>
      <c r="Q57" s="507"/>
      <c r="R57" s="507"/>
      <c r="S57" s="507"/>
    </row>
    <row r="58" spans="1:19" ht="25.5">
      <c r="A58" s="550" t="s">
        <v>271</v>
      </c>
      <c r="B58" s="15" t="s">
        <v>1056</v>
      </c>
      <c r="C58" s="15" t="s">
        <v>1357</v>
      </c>
      <c r="D58" s="18">
        <v>21</v>
      </c>
      <c r="E58" s="133"/>
      <c r="F58" s="18" t="s">
        <v>1357</v>
      </c>
      <c r="G58" s="544"/>
      <c r="H58" s="18">
        <v>80</v>
      </c>
      <c r="I58" s="18">
        <v>100</v>
      </c>
      <c r="J58" s="18">
        <v>100</v>
      </c>
      <c r="K58" s="18">
        <v>100</v>
      </c>
      <c r="L58" s="18">
        <v>100</v>
      </c>
      <c r="M58" s="18"/>
      <c r="N58" s="18"/>
      <c r="O58" s="18">
        <v>100</v>
      </c>
      <c r="P58" s="545">
        <v>2010</v>
      </c>
      <c r="Q58" s="507"/>
      <c r="R58" s="507"/>
      <c r="S58" s="507"/>
    </row>
    <row r="59" spans="1:19" ht="25.5">
      <c r="A59" s="550" t="s">
        <v>910</v>
      </c>
      <c r="B59" s="15" t="s">
        <v>1056</v>
      </c>
      <c r="C59" s="15" t="s">
        <v>1357</v>
      </c>
      <c r="D59" s="18">
        <v>20</v>
      </c>
      <c r="E59" s="133"/>
      <c r="F59" s="18" t="s">
        <v>1357</v>
      </c>
      <c r="G59" s="544"/>
      <c r="H59" s="18">
        <v>60</v>
      </c>
      <c r="I59" s="18" t="s">
        <v>1947</v>
      </c>
      <c r="J59" s="18">
        <v>100</v>
      </c>
      <c r="K59" s="18">
        <v>100</v>
      </c>
      <c r="L59" s="18">
        <v>100</v>
      </c>
      <c r="M59" s="18"/>
      <c r="N59" s="18"/>
      <c r="O59" s="18">
        <v>100</v>
      </c>
      <c r="P59" s="545">
        <v>2010</v>
      </c>
      <c r="Q59" s="507"/>
      <c r="R59" s="507"/>
      <c r="S59" s="507"/>
    </row>
    <row r="60" spans="1:19" ht="51">
      <c r="A60" s="193" t="s">
        <v>909</v>
      </c>
      <c r="B60" s="15" t="s">
        <v>1056</v>
      </c>
      <c r="C60" s="15" t="s">
        <v>1357</v>
      </c>
      <c r="D60" s="18">
        <v>20</v>
      </c>
      <c r="E60" s="133"/>
      <c r="F60" s="18" t="s">
        <v>1357</v>
      </c>
      <c r="G60" s="544"/>
      <c r="H60" s="18">
        <v>60</v>
      </c>
      <c r="I60" s="18">
        <v>100</v>
      </c>
      <c r="J60" s="18">
        <v>100</v>
      </c>
      <c r="K60" s="18">
        <v>100</v>
      </c>
      <c r="L60" s="18">
        <v>100</v>
      </c>
      <c r="M60" s="18"/>
      <c r="N60" s="18"/>
      <c r="O60" s="18">
        <v>100</v>
      </c>
      <c r="P60" s="545">
        <v>2010</v>
      </c>
      <c r="Q60" s="507"/>
      <c r="R60" s="507"/>
      <c r="S60" s="507"/>
    </row>
    <row r="61" spans="1:19" ht="56.25">
      <c r="A61" s="551" t="s">
        <v>185</v>
      </c>
      <c r="B61" s="15"/>
      <c r="C61" s="15"/>
      <c r="D61" s="18"/>
      <c r="E61" s="133"/>
      <c r="F61" s="18"/>
      <c r="G61" s="544"/>
      <c r="H61" s="18"/>
      <c r="I61" s="18"/>
      <c r="J61" s="18"/>
      <c r="K61" s="18"/>
      <c r="L61" s="18"/>
      <c r="M61" s="18"/>
      <c r="N61" s="18"/>
      <c r="O61" s="539"/>
      <c r="P61" s="545"/>
      <c r="Q61" s="507" t="s">
        <v>891</v>
      </c>
      <c r="R61" s="507" t="s">
        <v>1356</v>
      </c>
      <c r="S61" s="507"/>
    </row>
    <row r="62" spans="1:19" ht="12.75">
      <c r="A62" s="551" t="s">
        <v>479</v>
      </c>
      <c r="B62" s="15" t="s">
        <v>1056</v>
      </c>
      <c r="C62" s="15" t="s">
        <v>1357</v>
      </c>
      <c r="D62" s="18">
        <v>25.5</v>
      </c>
      <c r="E62" s="133"/>
      <c r="F62" s="18" t="s">
        <v>1357</v>
      </c>
      <c r="G62" s="544"/>
      <c r="H62" s="18">
        <v>27</v>
      </c>
      <c r="I62" s="18">
        <v>20</v>
      </c>
      <c r="J62" s="18">
        <v>21</v>
      </c>
      <c r="K62" s="18">
        <v>24.5</v>
      </c>
      <c r="L62" s="18">
        <v>24.5</v>
      </c>
      <c r="M62" s="18"/>
      <c r="N62" s="18"/>
      <c r="O62" s="18">
        <v>24.5</v>
      </c>
      <c r="P62" s="545">
        <v>2010</v>
      </c>
      <c r="Q62" s="507"/>
      <c r="R62" s="507"/>
      <c r="S62" s="507"/>
    </row>
    <row r="63" spans="1:19" ht="12.75">
      <c r="A63" s="551" t="s">
        <v>480</v>
      </c>
      <c r="B63" s="15" t="s">
        <v>1056</v>
      </c>
      <c r="C63" s="15" t="s">
        <v>1357</v>
      </c>
      <c r="D63" s="18">
        <v>34.5</v>
      </c>
      <c r="E63" s="133"/>
      <c r="F63" s="18" t="s">
        <v>1357</v>
      </c>
      <c r="G63" s="544"/>
      <c r="H63" s="18">
        <v>36</v>
      </c>
      <c r="I63" s="18">
        <v>40.4</v>
      </c>
      <c r="J63" s="18">
        <v>40.9</v>
      </c>
      <c r="K63" s="18">
        <v>43</v>
      </c>
      <c r="L63" s="18">
        <v>43</v>
      </c>
      <c r="M63" s="18"/>
      <c r="N63" s="18"/>
      <c r="O63" s="18">
        <v>43</v>
      </c>
      <c r="P63" s="545">
        <v>2010</v>
      </c>
      <c r="Q63" s="507"/>
      <c r="R63" s="507"/>
      <c r="S63" s="507"/>
    </row>
    <row r="64" spans="1:19" ht="15.75" customHeight="1">
      <c r="A64" s="551" t="s">
        <v>481</v>
      </c>
      <c r="B64" s="15" t="s">
        <v>1056</v>
      </c>
      <c r="C64" s="15" t="s">
        <v>1357</v>
      </c>
      <c r="D64" s="18">
        <v>26</v>
      </c>
      <c r="E64" s="133"/>
      <c r="F64" s="18" t="s">
        <v>1357</v>
      </c>
      <c r="G64" s="544"/>
      <c r="H64" s="18">
        <v>28.5</v>
      </c>
      <c r="I64" s="18">
        <v>6.2</v>
      </c>
      <c r="J64" s="18">
        <v>4</v>
      </c>
      <c r="K64" s="18">
        <v>2</v>
      </c>
      <c r="L64" s="18">
        <v>0</v>
      </c>
      <c r="M64" s="18"/>
      <c r="N64" s="18"/>
      <c r="O64" s="18">
        <v>0</v>
      </c>
      <c r="P64" s="545">
        <v>2010</v>
      </c>
      <c r="Q64" s="507"/>
      <c r="R64" s="507"/>
      <c r="S64" s="507"/>
    </row>
    <row r="65" spans="1:19" ht="15.75" customHeight="1">
      <c r="A65" s="551" t="s">
        <v>1946</v>
      </c>
      <c r="B65" s="15" t="s">
        <v>1056</v>
      </c>
      <c r="C65" s="15"/>
      <c r="D65" s="18"/>
      <c r="E65" s="133"/>
      <c r="F65" s="18"/>
      <c r="G65" s="544"/>
      <c r="H65" s="18"/>
      <c r="I65" s="18">
        <v>16</v>
      </c>
      <c r="J65" s="18">
        <v>18</v>
      </c>
      <c r="K65" s="18">
        <v>20</v>
      </c>
      <c r="L65" s="18">
        <v>20</v>
      </c>
      <c r="M65" s="18"/>
      <c r="N65" s="18"/>
      <c r="O65" s="18">
        <v>20</v>
      </c>
      <c r="P65" s="545"/>
      <c r="Q65" s="507"/>
      <c r="R65" s="507"/>
      <c r="S65" s="507"/>
    </row>
    <row r="66" spans="1:19" ht="30">
      <c r="A66" s="547" t="s">
        <v>1796</v>
      </c>
      <c r="B66" s="12"/>
      <c r="C66" s="12"/>
      <c r="D66" s="14"/>
      <c r="E66" s="544"/>
      <c r="F66" s="14"/>
      <c r="G66" s="544"/>
      <c r="H66" s="14"/>
      <c r="I66" s="14"/>
      <c r="J66" s="14"/>
      <c r="K66" s="14"/>
      <c r="L66" s="14"/>
      <c r="M66" s="14"/>
      <c r="N66" s="14"/>
      <c r="O66" s="128"/>
      <c r="P66" s="502"/>
      <c r="Q66" s="505"/>
      <c r="R66" s="505"/>
      <c r="S66" s="505"/>
    </row>
    <row r="67" spans="1:19" ht="67.5">
      <c r="A67" s="540" t="s">
        <v>982</v>
      </c>
      <c r="B67" s="534" t="s">
        <v>1056</v>
      </c>
      <c r="C67" s="534">
        <v>68</v>
      </c>
      <c r="D67" s="294">
        <v>68</v>
      </c>
      <c r="E67" s="544">
        <f>D67/C67*100</f>
        <v>100</v>
      </c>
      <c r="F67" s="294">
        <v>70</v>
      </c>
      <c r="G67" s="544" t="e">
        <f>#REF!/F67*100</f>
        <v>#REF!</v>
      </c>
      <c r="H67" s="294">
        <v>72</v>
      </c>
      <c r="I67" s="294">
        <v>82.2</v>
      </c>
      <c r="J67" s="294">
        <v>86.7</v>
      </c>
      <c r="K67" s="294">
        <v>87.2</v>
      </c>
      <c r="L67" s="294">
        <v>87.2</v>
      </c>
      <c r="M67" s="294"/>
      <c r="N67" s="294"/>
      <c r="O67" s="539">
        <v>87.2</v>
      </c>
      <c r="P67" s="502">
        <v>2011</v>
      </c>
      <c r="Q67" s="507" t="s">
        <v>844</v>
      </c>
      <c r="R67" s="507" t="s">
        <v>732</v>
      </c>
      <c r="S67" s="507"/>
    </row>
    <row r="68" spans="1:19" ht="52.5" customHeight="1">
      <c r="A68" s="542" t="s">
        <v>829</v>
      </c>
      <c r="B68" s="512" t="s">
        <v>1056</v>
      </c>
      <c r="C68" s="512"/>
      <c r="D68" s="294"/>
      <c r="E68" s="544"/>
      <c r="F68" s="294"/>
      <c r="G68" s="544"/>
      <c r="H68" s="294"/>
      <c r="I68" s="294">
        <v>88.5</v>
      </c>
      <c r="J68" s="294">
        <v>89</v>
      </c>
      <c r="K68" s="294">
        <v>90</v>
      </c>
      <c r="L68" s="294">
        <v>90</v>
      </c>
      <c r="M68" s="294"/>
      <c r="N68" s="294">
        <v>10</v>
      </c>
      <c r="O68" s="539">
        <v>90</v>
      </c>
      <c r="P68" s="545"/>
      <c r="Q68" s="543"/>
      <c r="R68" s="543"/>
      <c r="S68" s="543"/>
    </row>
    <row r="69" spans="1:19" ht="45">
      <c r="A69" s="547" t="s">
        <v>551</v>
      </c>
      <c r="B69" s="294"/>
      <c r="C69" s="294"/>
      <c r="D69" s="14"/>
      <c r="E69" s="544"/>
      <c r="F69" s="14"/>
      <c r="G69" s="544"/>
      <c r="H69" s="14"/>
      <c r="I69" s="14"/>
      <c r="J69" s="14"/>
      <c r="K69" s="14"/>
      <c r="L69" s="14"/>
      <c r="M69" s="14"/>
      <c r="N69" s="14"/>
      <c r="O69" s="128"/>
      <c r="P69" s="502"/>
      <c r="Q69" s="505"/>
      <c r="R69" s="505"/>
      <c r="S69" s="505"/>
    </row>
    <row r="70" spans="1:19" ht="56.25">
      <c r="A70" s="550" t="s">
        <v>845</v>
      </c>
      <c r="B70" s="13" t="s">
        <v>328</v>
      </c>
      <c r="C70" s="546" t="s">
        <v>1357</v>
      </c>
      <c r="D70" s="14">
        <v>17</v>
      </c>
      <c r="E70" s="544"/>
      <c r="F70" s="552">
        <v>17</v>
      </c>
      <c r="G70" s="544" t="e">
        <f>#REF!/F70*100</f>
        <v>#REF!</v>
      </c>
      <c r="H70" s="204" t="s">
        <v>787</v>
      </c>
      <c r="I70" s="204">
        <v>3.6</v>
      </c>
      <c r="J70" s="204">
        <v>3.1</v>
      </c>
      <c r="K70" s="204">
        <v>2.9</v>
      </c>
      <c r="L70" s="204">
        <v>2.7</v>
      </c>
      <c r="M70" s="559"/>
      <c r="N70" s="204"/>
      <c r="O70" s="204">
        <v>2.7</v>
      </c>
      <c r="P70" s="503"/>
      <c r="Q70" s="507" t="s">
        <v>895</v>
      </c>
      <c r="R70" s="507" t="s">
        <v>730</v>
      </c>
      <c r="S70" s="507"/>
    </row>
    <row r="71" spans="1:19" ht="45">
      <c r="A71" s="547" t="s">
        <v>346</v>
      </c>
      <c r="B71" s="15"/>
      <c r="C71" s="15"/>
      <c r="D71" s="16"/>
      <c r="E71" s="544"/>
      <c r="F71" s="16"/>
      <c r="G71" s="544"/>
      <c r="H71" s="16"/>
      <c r="I71" s="16"/>
      <c r="J71" s="16"/>
      <c r="K71" s="16"/>
      <c r="L71" s="16"/>
      <c r="M71" s="16"/>
      <c r="N71" s="16"/>
      <c r="O71" s="128"/>
      <c r="P71" s="502"/>
      <c r="Q71" s="505"/>
      <c r="R71" s="505"/>
      <c r="S71" s="505"/>
    </row>
    <row r="72" spans="1:19" ht="56.25">
      <c r="A72" s="540" t="s">
        <v>408</v>
      </c>
      <c r="B72" s="534" t="s">
        <v>1056</v>
      </c>
      <c r="C72" s="534" t="s">
        <v>1357</v>
      </c>
      <c r="D72" s="13">
        <v>80</v>
      </c>
      <c r="E72" s="544"/>
      <c r="F72" s="13">
        <v>82</v>
      </c>
      <c r="G72" s="544" t="e">
        <f>#REF!/F72*100</f>
        <v>#REF!</v>
      </c>
      <c r="H72" s="14">
        <v>85</v>
      </c>
      <c r="I72" s="14">
        <v>100</v>
      </c>
      <c r="J72" s="14">
        <v>100</v>
      </c>
      <c r="K72" s="14">
        <v>100</v>
      </c>
      <c r="L72" s="14">
        <v>100</v>
      </c>
      <c r="M72" s="14"/>
      <c r="N72" s="14"/>
      <c r="O72" s="128">
        <v>100</v>
      </c>
      <c r="P72" s="502">
        <v>2011</v>
      </c>
      <c r="Q72" s="507" t="s">
        <v>1490</v>
      </c>
      <c r="R72" s="507" t="s">
        <v>729</v>
      </c>
      <c r="S72" s="507"/>
    </row>
    <row r="73" spans="1:19" ht="15.75">
      <c r="A73" s="761" t="s">
        <v>1682</v>
      </c>
      <c r="B73" s="761"/>
      <c r="C73" s="761"/>
      <c r="D73" s="761"/>
      <c r="E73" s="761"/>
      <c r="F73" s="761"/>
      <c r="G73" s="761"/>
      <c r="H73" s="761"/>
      <c r="I73" s="761"/>
      <c r="J73" s="761"/>
      <c r="K73" s="761"/>
      <c r="L73" s="761"/>
      <c r="M73" s="761"/>
      <c r="N73" s="761"/>
      <c r="O73" s="761"/>
      <c r="P73" s="761"/>
      <c r="Q73" s="761"/>
      <c r="R73" s="262"/>
      <c r="S73" s="262"/>
    </row>
    <row r="74" spans="1:19" ht="56.25" customHeight="1">
      <c r="A74" s="542" t="s">
        <v>1475</v>
      </c>
      <c r="B74" s="15" t="s">
        <v>1056</v>
      </c>
      <c r="C74" s="15" t="s">
        <v>1357</v>
      </c>
      <c r="D74" s="204" t="s">
        <v>269</v>
      </c>
      <c r="E74" s="503"/>
      <c r="F74" s="204" t="s">
        <v>1357</v>
      </c>
      <c r="G74" s="503"/>
      <c r="H74" s="204" t="s">
        <v>268</v>
      </c>
      <c r="I74" s="204" t="s">
        <v>268</v>
      </c>
      <c r="J74" s="204" t="s">
        <v>268</v>
      </c>
      <c r="K74" s="204" t="s">
        <v>268</v>
      </c>
      <c r="L74" s="204" t="s">
        <v>268</v>
      </c>
      <c r="M74" s="204"/>
      <c r="N74" s="204"/>
      <c r="O74" s="539"/>
      <c r="P74" s="545"/>
      <c r="Q74" s="507" t="s">
        <v>180</v>
      </c>
      <c r="R74" s="507"/>
      <c r="S74" s="507"/>
    </row>
    <row r="75" spans="1:19" ht="12.75">
      <c r="A75" s="509"/>
      <c r="B75" s="508"/>
      <c r="C75" s="508"/>
      <c r="D75" s="508"/>
      <c r="E75" s="510"/>
      <c r="F75" s="508"/>
      <c r="G75" s="510"/>
      <c r="H75" s="508"/>
      <c r="I75" s="508"/>
      <c r="J75" s="508"/>
      <c r="K75" s="508"/>
      <c r="L75" s="508"/>
      <c r="M75" s="508"/>
      <c r="N75" s="508"/>
      <c r="O75" s="508"/>
      <c r="P75" s="510"/>
      <c r="Q75" s="511"/>
      <c r="R75" s="511"/>
      <c r="S75" s="511"/>
    </row>
    <row r="76" spans="1:19" ht="12.75">
      <c r="A76" s="509"/>
      <c r="B76" s="508"/>
      <c r="C76" s="508"/>
      <c r="D76" s="508"/>
      <c r="E76" s="510"/>
      <c r="F76" s="508"/>
      <c r="G76" s="510"/>
      <c r="H76" s="508"/>
      <c r="I76" s="508"/>
      <c r="J76" s="508"/>
      <c r="K76" s="508"/>
      <c r="L76" s="508"/>
      <c r="M76" s="508"/>
      <c r="N76" s="508"/>
      <c r="O76" s="508"/>
      <c r="P76" s="510"/>
      <c r="Q76" s="511"/>
      <c r="R76" s="511"/>
      <c r="S76" s="511"/>
    </row>
    <row r="77" spans="1:19" ht="12.75">
      <c r="A77" s="509"/>
      <c r="B77" s="508"/>
      <c r="C77" s="508"/>
      <c r="D77" s="508"/>
      <c r="E77" s="510"/>
      <c r="F77" s="508"/>
      <c r="G77" s="510"/>
      <c r="H77" s="508"/>
      <c r="I77" s="508"/>
      <c r="J77" s="508"/>
      <c r="K77" s="508"/>
      <c r="L77" s="508"/>
      <c r="M77" s="508"/>
      <c r="N77" s="508"/>
      <c r="O77" s="508"/>
      <c r="P77" s="510"/>
      <c r="Q77" s="511"/>
      <c r="R77" s="511"/>
      <c r="S77" s="511"/>
    </row>
    <row r="79" spans="1:4" s="517" customFormat="1" ht="15">
      <c r="A79" s="516"/>
      <c r="B79" s="516"/>
      <c r="C79" s="516"/>
      <c r="D79" s="516"/>
    </row>
    <row r="80" spans="1:11" s="517" customFormat="1" ht="15">
      <c r="A80" s="516"/>
      <c r="B80" s="516"/>
      <c r="C80" s="518"/>
      <c r="D80" s="519"/>
      <c r="E80" s="519"/>
      <c r="F80" s="520"/>
      <c r="G80" s="519"/>
      <c r="H80" s="519"/>
      <c r="I80" s="519"/>
      <c r="J80" s="519"/>
      <c r="K80" s="519"/>
    </row>
    <row r="81" spans="1:6" s="517" customFormat="1" ht="14.25">
      <c r="A81" s="521"/>
      <c r="C81" s="522"/>
      <c r="D81" s="522"/>
      <c r="E81" s="522"/>
      <c r="F81" s="522"/>
    </row>
    <row r="82" spans="1:6" s="517" customFormat="1" ht="15">
      <c r="A82" s="521"/>
      <c r="D82" s="524"/>
      <c r="E82" s="524"/>
      <c r="F82" s="519"/>
    </row>
    <row r="83" spans="3:14" s="517" customFormat="1" ht="14.25">
      <c r="C83" s="524"/>
      <c r="D83" s="524"/>
      <c r="E83" s="524"/>
      <c r="F83" s="522"/>
      <c r="J83" s="759"/>
      <c r="K83" s="759"/>
      <c r="L83" s="759"/>
      <c r="M83" s="554"/>
      <c r="N83" s="554"/>
    </row>
    <row r="84" spans="3:6" s="517" customFormat="1" ht="14.25">
      <c r="C84" s="522"/>
      <c r="D84" s="522"/>
      <c r="E84" s="522"/>
      <c r="F84" s="523"/>
    </row>
    <row r="85" spans="1:16" ht="18">
      <c r="A85" s="553"/>
      <c r="B85" s="553"/>
      <c r="C85" s="553"/>
      <c r="D85" s="553"/>
      <c r="E85" s="553"/>
      <c r="G85" s="504"/>
      <c r="P85" s="504"/>
    </row>
  </sheetData>
  <sheetProtection/>
  <mergeCells count="30">
    <mergeCell ref="A2:S2"/>
    <mergeCell ref="A3:S3"/>
    <mergeCell ref="A4:S5"/>
    <mergeCell ref="B12:B15"/>
    <mergeCell ref="J13:J15"/>
    <mergeCell ref="A12:A15"/>
    <mergeCell ref="S12:S15"/>
    <mergeCell ref="R12:R15"/>
    <mergeCell ref="J12:L12"/>
    <mergeCell ref="M12:N13"/>
    <mergeCell ref="M14:M15"/>
    <mergeCell ref="N14:N15"/>
    <mergeCell ref="J83:L83"/>
    <mergeCell ref="C14:E14"/>
    <mergeCell ref="K13:K15"/>
    <mergeCell ref="L13:L15"/>
    <mergeCell ref="A73:Q73"/>
    <mergeCell ref="A17:Q17"/>
    <mergeCell ref="A44:Q44"/>
    <mergeCell ref="H14:H15"/>
    <mergeCell ref="P13:P15"/>
    <mergeCell ref="A45:S45"/>
    <mergeCell ref="I12:I15"/>
    <mergeCell ref="O12:O15"/>
    <mergeCell ref="Q12:Q15"/>
    <mergeCell ref="A6:S6"/>
    <mergeCell ref="A7:S7"/>
    <mergeCell ref="A8:S8"/>
    <mergeCell ref="A9:S9"/>
    <mergeCell ref="A10:S10"/>
  </mergeCells>
  <dataValidations count="3">
    <dataValidation type="decimal" allowBlank="1" showInputMessage="1" showErrorMessage="1" sqref="F51:F52 F54 D54 D51:D52 H54 I52:P52 I51:N51 H51:H52">
      <formula1>0</formula1>
      <formula2>99</formula2>
    </dataValidation>
    <dataValidation type="decimal" allowBlank="1" showInputMessage="1" showErrorMessage="1" sqref="F49:F50 D49:D50 D46:F47 E48:E65 H49:J50 H46:J47 K46:L46">
      <formula1>0</formula1>
      <formula2>100</formula2>
    </dataValidation>
    <dataValidation type="decimal" allowBlank="1" showInputMessage="1" showErrorMessage="1" sqref="A52 F53 D53">
      <formula1>0</formula1>
      <formula2>1000000000</formula2>
    </dataValidation>
  </dataValidations>
  <printOptions horizontalCentered="1"/>
  <pageMargins left="0.6299212598425197" right="0.11811023622047245" top="0.2755905511811024" bottom="0.31496062992125984" header="0.1968503937007874" footer="0.1968503937007874"/>
  <pageSetup fitToHeight="1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H77"/>
  <sheetViews>
    <sheetView view="pageBreakPreview" zoomScale="60" zoomScaleNormal="70" zoomScalePageLayoutView="0" workbookViewId="0" topLeftCell="A50">
      <selection activeCell="F40" sqref="F40"/>
    </sheetView>
  </sheetViews>
  <sheetFormatPr defaultColWidth="9.00390625" defaultRowHeight="12.75"/>
  <cols>
    <col min="1" max="1" width="5.75390625" style="2" customWidth="1"/>
    <col min="2" max="2" width="61.00390625" style="2" customWidth="1"/>
    <col min="3" max="3" width="21.25390625" style="2" customWidth="1"/>
    <col min="4" max="4" width="21.75390625" style="2" customWidth="1"/>
    <col min="5" max="5" width="20.375" style="2" customWidth="1"/>
    <col min="6" max="6" width="26.875" style="2" customWidth="1"/>
    <col min="7" max="7" width="17.75390625" style="2" customWidth="1"/>
    <col min="8" max="8" width="29.00390625" style="2" customWidth="1"/>
    <col min="9" max="16384" width="9.125" style="2" customWidth="1"/>
  </cols>
  <sheetData>
    <row r="1" spans="3:8" ht="12.75">
      <c r="C1" s="3"/>
      <c r="D1" s="3"/>
      <c r="E1" s="9"/>
      <c r="F1" s="9"/>
      <c r="H1" s="9" t="s">
        <v>366</v>
      </c>
    </row>
    <row r="2" spans="3:8" ht="12.75">
      <c r="C2" s="4"/>
      <c r="D2" s="4"/>
      <c r="E2" s="9"/>
      <c r="F2" s="9"/>
      <c r="H2" s="9" t="s">
        <v>995</v>
      </c>
    </row>
    <row r="3" spans="2:8" ht="47.25" customHeight="1">
      <c r="B3" s="772" t="s">
        <v>935</v>
      </c>
      <c r="C3" s="772"/>
      <c r="D3" s="772"/>
      <c r="E3" s="772"/>
      <c r="F3" s="772"/>
      <c r="G3" s="772"/>
      <c r="H3" s="772"/>
    </row>
    <row r="4" spans="2:7" ht="18" customHeight="1">
      <c r="B4" s="11"/>
      <c r="C4" s="10"/>
      <c r="D4" s="10"/>
      <c r="E4" s="10"/>
      <c r="F4" s="10"/>
      <c r="G4" s="6"/>
    </row>
    <row r="5" spans="1:8" s="5" customFormat="1" ht="56.25" customHeight="1">
      <c r="A5" s="774" t="s">
        <v>352</v>
      </c>
      <c r="B5" s="773" t="s">
        <v>936</v>
      </c>
      <c r="C5" s="773" t="s">
        <v>937</v>
      </c>
      <c r="D5" s="773"/>
      <c r="E5" s="773"/>
      <c r="F5" s="773" t="s">
        <v>938</v>
      </c>
      <c r="G5" s="776" t="s">
        <v>939</v>
      </c>
      <c r="H5" s="776" t="s">
        <v>940</v>
      </c>
    </row>
    <row r="6" spans="1:8" s="5" customFormat="1" ht="33" customHeight="1">
      <c r="A6" s="775"/>
      <c r="B6" s="773"/>
      <c r="C6" s="131" t="s">
        <v>1792</v>
      </c>
      <c r="D6" s="131" t="s">
        <v>1793</v>
      </c>
      <c r="E6" s="131" t="s">
        <v>1794</v>
      </c>
      <c r="F6" s="773"/>
      <c r="G6" s="776"/>
      <c r="H6" s="776"/>
    </row>
    <row r="7" spans="1:8" s="5" customFormat="1" ht="13.5" customHeight="1">
      <c r="A7" s="131">
        <v>1</v>
      </c>
      <c r="B7" s="130">
        <v>2</v>
      </c>
      <c r="C7" s="131">
        <v>3</v>
      </c>
      <c r="D7" s="131">
        <v>4</v>
      </c>
      <c r="E7" s="131">
        <v>5</v>
      </c>
      <c r="F7" s="131">
        <v>6</v>
      </c>
      <c r="G7" s="131">
        <v>7</v>
      </c>
      <c r="H7" s="131">
        <v>8</v>
      </c>
    </row>
    <row r="8" spans="1:8" s="5" customFormat="1" ht="15.75">
      <c r="A8" s="771" t="s">
        <v>941</v>
      </c>
      <c r="B8" s="771"/>
      <c r="C8" s="771"/>
      <c r="D8" s="771"/>
      <c r="E8" s="771"/>
      <c r="F8" s="771"/>
      <c r="G8" s="771"/>
      <c r="H8" s="771"/>
    </row>
    <row r="9" spans="1:8" ht="45">
      <c r="A9" s="198" t="s">
        <v>1319</v>
      </c>
      <c r="B9" s="197" t="s">
        <v>231</v>
      </c>
      <c r="C9" s="196" t="s">
        <v>569</v>
      </c>
      <c r="D9" s="196" t="s">
        <v>569</v>
      </c>
      <c r="E9" s="196" t="s">
        <v>569</v>
      </c>
      <c r="F9" s="196" t="s">
        <v>1536</v>
      </c>
      <c r="G9" s="196" t="s">
        <v>1534</v>
      </c>
      <c r="H9" s="196" t="s">
        <v>293</v>
      </c>
    </row>
    <row r="10" spans="1:8" ht="45">
      <c r="A10" s="198" t="s">
        <v>1320</v>
      </c>
      <c r="B10" s="197" t="s">
        <v>1005</v>
      </c>
      <c r="C10" s="196">
        <v>4</v>
      </c>
      <c r="D10" s="196">
        <v>4</v>
      </c>
      <c r="E10" s="196">
        <v>4</v>
      </c>
      <c r="F10" s="196" t="s">
        <v>291</v>
      </c>
      <c r="G10" s="196" t="s">
        <v>290</v>
      </c>
      <c r="H10" s="196" t="s">
        <v>293</v>
      </c>
    </row>
    <row r="11" spans="1:8" ht="46.5" customHeight="1">
      <c r="A11" s="198" t="s">
        <v>1321</v>
      </c>
      <c r="B11" s="197" t="s">
        <v>1006</v>
      </c>
      <c r="C11" s="196">
        <v>1</v>
      </c>
      <c r="D11" s="196">
        <v>1</v>
      </c>
      <c r="E11" s="196">
        <v>1</v>
      </c>
      <c r="F11" s="196" t="s">
        <v>406</v>
      </c>
      <c r="G11" s="196" t="s">
        <v>1534</v>
      </c>
      <c r="H11" s="196" t="s">
        <v>293</v>
      </c>
    </row>
    <row r="12" spans="1:8" ht="63" customHeight="1">
      <c r="A12" s="198" t="s">
        <v>1322</v>
      </c>
      <c r="B12" s="197" t="s">
        <v>1007</v>
      </c>
      <c r="C12" s="196">
        <v>1</v>
      </c>
      <c r="D12" s="196">
        <v>1</v>
      </c>
      <c r="E12" s="196">
        <v>1</v>
      </c>
      <c r="F12" s="196" t="s">
        <v>783</v>
      </c>
      <c r="G12" s="196" t="s">
        <v>290</v>
      </c>
      <c r="H12" s="196" t="s">
        <v>293</v>
      </c>
    </row>
    <row r="13" spans="1:8" ht="15.75">
      <c r="A13" s="771" t="s">
        <v>942</v>
      </c>
      <c r="B13" s="771"/>
      <c r="C13" s="771"/>
      <c r="D13" s="771"/>
      <c r="E13" s="771"/>
      <c r="F13" s="771"/>
      <c r="G13" s="771"/>
      <c r="H13" s="771"/>
    </row>
    <row r="14" spans="1:8" ht="46.5" customHeight="1">
      <c r="A14" s="198" t="s">
        <v>1319</v>
      </c>
      <c r="B14" s="197" t="s">
        <v>292</v>
      </c>
      <c r="C14" s="196">
        <v>1</v>
      </c>
      <c r="D14" s="196">
        <v>1</v>
      </c>
      <c r="E14" s="196">
        <v>1</v>
      </c>
      <c r="F14" s="196" t="s">
        <v>1270</v>
      </c>
      <c r="G14" s="196" t="s">
        <v>496</v>
      </c>
      <c r="H14" s="196" t="s">
        <v>293</v>
      </c>
    </row>
    <row r="15" spans="1:8" ht="30">
      <c r="A15" s="198" t="s">
        <v>1320</v>
      </c>
      <c r="B15" s="197" t="s">
        <v>996</v>
      </c>
      <c r="C15" s="196">
        <v>1</v>
      </c>
      <c r="D15" s="196">
        <v>1</v>
      </c>
      <c r="E15" s="196">
        <v>1</v>
      </c>
      <c r="F15" s="196" t="s">
        <v>1271</v>
      </c>
      <c r="G15" s="196" t="s">
        <v>1534</v>
      </c>
      <c r="H15" s="196" t="s">
        <v>293</v>
      </c>
    </row>
    <row r="16" spans="1:8" ht="45">
      <c r="A16" s="198" t="s">
        <v>1321</v>
      </c>
      <c r="B16" s="197" t="s">
        <v>374</v>
      </c>
      <c r="C16" s="196">
        <v>26</v>
      </c>
      <c r="D16" s="196">
        <v>26</v>
      </c>
      <c r="E16" s="196">
        <v>26</v>
      </c>
      <c r="F16" s="196" t="s">
        <v>1208</v>
      </c>
      <c r="G16" s="196" t="s">
        <v>1538</v>
      </c>
      <c r="H16" s="196" t="s">
        <v>997</v>
      </c>
    </row>
    <row r="17" spans="1:8" ht="30">
      <c r="A17" s="198" t="s">
        <v>1322</v>
      </c>
      <c r="B17" s="197" t="s">
        <v>375</v>
      </c>
      <c r="C17" s="196">
        <v>2</v>
      </c>
      <c r="D17" s="196">
        <v>2</v>
      </c>
      <c r="E17" s="196">
        <v>2</v>
      </c>
      <c r="F17" s="196" t="s">
        <v>998</v>
      </c>
      <c r="G17" s="196" t="s">
        <v>1535</v>
      </c>
      <c r="H17" s="196" t="s">
        <v>293</v>
      </c>
    </row>
    <row r="18" spans="1:8" ht="30.75" customHeight="1">
      <c r="A18" s="198" t="s">
        <v>1323</v>
      </c>
      <c r="B18" s="197" t="s">
        <v>381</v>
      </c>
      <c r="C18" s="196">
        <v>4</v>
      </c>
      <c r="D18" s="196">
        <v>4</v>
      </c>
      <c r="E18" s="196">
        <v>4</v>
      </c>
      <c r="F18" s="196" t="s">
        <v>574</v>
      </c>
      <c r="G18" s="196" t="s">
        <v>1534</v>
      </c>
      <c r="H18" s="196" t="s">
        <v>293</v>
      </c>
    </row>
    <row r="19" spans="1:8" ht="15.75">
      <c r="A19" s="771" t="s">
        <v>647</v>
      </c>
      <c r="B19" s="771"/>
      <c r="C19" s="771"/>
      <c r="D19" s="771"/>
      <c r="E19" s="771"/>
      <c r="F19" s="771"/>
      <c r="G19" s="771"/>
      <c r="H19" s="771"/>
    </row>
    <row r="20" spans="1:8" ht="45">
      <c r="A20" s="196" t="s">
        <v>1319</v>
      </c>
      <c r="B20" s="197" t="s">
        <v>382</v>
      </c>
      <c r="C20" s="196">
        <v>1</v>
      </c>
      <c r="D20" s="196"/>
      <c r="E20" s="196"/>
      <c r="F20" s="196" t="s">
        <v>1787</v>
      </c>
      <c r="G20" s="196" t="s">
        <v>1534</v>
      </c>
      <c r="H20" s="196" t="s">
        <v>997</v>
      </c>
    </row>
    <row r="21" spans="1:8" ht="45">
      <c r="A21" s="196" t="s">
        <v>1320</v>
      </c>
      <c r="B21" s="197" t="s">
        <v>383</v>
      </c>
      <c r="C21" s="196">
        <v>1</v>
      </c>
      <c r="D21" s="196">
        <v>1</v>
      </c>
      <c r="E21" s="196"/>
      <c r="F21" s="196" t="s">
        <v>1788</v>
      </c>
      <c r="G21" s="196" t="s">
        <v>1534</v>
      </c>
      <c r="H21" s="196" t="s">
        <v>997</v>
      </c>
    </row>
    <row r="22" spans="1:8" ht="45">
      <c r="A22" s="196" t="s">
        <v>1321</v>
      </c>
      <c r="B22" s="197" t="s">
        <v>1491</v>
      </c>
      <c r="C22" s="196">
        <v>1</v>
      </c>
      <c r="D22" s="196">
        <v>1</v>
      </c>
      <c r="E22" s="196">
        <v>1</v>
      </c>
      <c r="F22" s="196" t="s">
        <v>586</v>
      </c>
      <c r="G22" s="196" t="s">
        <v>1534</v>
      </c>
      <c r="H22" s="196" t="s">
        <v>997</v>
      </c>
    </row>
    <row r="23" spans="1:8" ht="45">
      <c r="A23" s="196" t="s">
        <v>1322</v>
      </c>
      <c r="B23" s="197" t="s">
        <v>1492</v>
      </c>
      <c r="C23" s="196">
        <v>1</v>
      </c>
      <c r="D23" s="196">
        <v>1</v>
      </c>
      <c r="E23" s="196">
        <v>1</v>
      </c>
      <c r="F23" s="196" t="s">
        <v>333</v>
      </c>
      <c r="G23" s="196" t="s">
        <v>1534</v>
      </c>
      <c r="H23" s="196" t="s">
        <v>997</v>
      </c>
    </row>
    <row r="24" spans="1:8" ht="30">
      <c r="A24" s="196" t="s">
        <v>1323</v>
      </c>
      <c r="B24" s="197" t="s">
        <v>1493</v>
      </c>
      <c r="C24" s="196">
        <v>1</v>
      </c>
      <c r="D24" s="196">
        <v>1</v>
      </c>
      <c r="E24" s="196">
        <v>1</v>
      </c>
      <c r="F24" s="196" t="s">
        <v>334</v>
      </c>
      <c r="G24" s="196" t="s">
        <v>1535</v>
      </c>
      <c r="H24" s="196" t="s">
        <v>293</v>
      </c>
    </row>
    <row r="25" spans="1:8" ht="30">
      <c r="A25" s="196" t="s">
        <v>1324</v>
      </c>
      <c r="B25" s="197" t="s">
        <v>1494</v>
      </c>
      <c r="C25" s="196">
        <v>1</v>
      </c>
      <c r="D25" s="196">
        <v>1</v>
      </c>
      <c r="E25" s="196">
        <v>1</v>
      </c>
      <c r="F25" s="196" t="s">
        <v>335</v>
      </c>
      <c r="G25" s="196" t="s">
        <v>1534</v>
      </c>
      <c r="H25" s="196" t="s">
        <v>293</v>
      </c>
    </row>
    <row r="26" spans="1:8" ht="30">
      <c r="A26" s="196" t="s">
        <v>1325</v>
      </c>
      <c r="B26" s="197" t="s">
        <v>57</v>
      </c>
      <c r="C26" s="196">
        <v>1</v>
      </c>
      <c r="D26" s="196">
        <v>1</v>
      </c>
      <c r="E26" s="196">
        <v>1</v>
      </c>
      <c r="F26" s="196" t="s">
        <v>336</v>
      </c>
      <c r="G26" s="196" t="s">
        <v>1534</v>
      </c>
      <c r="H26" s="196" t="s">
        <v>293</v>
      </c>
    </row>
    <row r="27" spans="1:8" ht="30" customHeight="1">
      <c r="A27" s="196" t="s">
        <v>1326</v>
      </c>
      <c r="B27" s="197" t="s">
        <v>58</v>
      </c>
      <c r="C27" s="196">
        <v>1</v>
      </c>
      <c r="D27" s="196">
        <v>1</v>
      </c>
      <c r="E27" s="196">
        <v>1</v>
      </c>
      <c r="F27" s="196" t="s">
        <v>337</v>
      </c>
      <c r="G27" s="196" t="s">
        <v>1534</v>
      </c>
      <c r="H27" s="196" t="s">
        <v>293</v>
      </c>
    </row>
    <row r="28" spans="1:8" ht="43.5" customHeight="1">
      <c r="A28" s="198" t="s">
        <v>1327</v>
      </c>
      <c r="B28" s="197" t="s">
        <v>59</v>
      </c>
      <c r="C28" s="196">
        <v>4</v>
      </c>
      <c r="D28" s="196">
        <v>4</v>
      </c>
      <c r="E28" s="196">
        <v>4</v>
      </c>
      <c r="F28" s="196" t="s">
        <v>338</v>
      </c>
      <c r="G28" s="196" t="s">
        <v>1534</v>
      </c>
      <c r="H28" s="196" t="s">
        <v>293</v>
      </c>
    </row>
    <row r="29" spans="1:8" ht="45">
      <c r="A29" s="196" t="s">
        <v>1328</v>
      </c>
      <c r="B29" s="197" t="s">
        <v>1925</v>
      </c>
      <c r="C29" s="196" t="s">
        <v>569</v>
      </c>
      <c r="D29" s="196" t="s">
        <v>569</v>
      </c>
      <c r="E29" s="196" t="s">
        <v>569</v>
      </c>
      <c r="F29" s="196" t="s">
        <v>339</v>
      </c>
      <c r="G29" s="196" t="s">
        <v>496</v>
      </c>
      <c r="H29" s="196" t="s">
        <v>997</v>
      </c>
    </row>
    <row r="30" spans="1:8" ht="60.75" customHeight="1">
      <c r="A30" s="198" t="s">
        <v>1329</v>
      </c>
      <c r="B30" s="197" t="s">
        <v>60</v>
      </c>
      <c r="C30" s="196">
        <v>10</v>
      </c>
      <c r="D30" s="196">
        <v>10</v>
      </c>
      <c r="E30" s="196">
        <v>10</v>
      </c>
      <c r="F30" s="196" t="s">
        <v>340</v>
      </c>
      <c r="G30" s="196" t="s">
        <v>496</v>
      </c>
      <c r="H30" s="196" t="s">
        <v>1636</v>
      </c>
    </row>
    <row r="31" spans="1:8" ht="39" customHeight="1">
      <c r="A31" s="196" t="s">
        <v>1330</v>
      </c>
      <c r="B31" s="197" t="s">
        <v>716</v>
      </c>
      <c r="C31" s="196">
        <v>1</v>
      </c>
      <c r="D31" s="196">
        <v>1</v>
      </c>
      <c r="E31" s="196">
        <v>1</v>
      </c>
      <c r="F31" s="196" t="s">
        <v>1633</v>
      </c>
      <c r="G31" s="196" t="s">
        <v>1534</v>
      </c>
      <c r="H31" s="196" t="s">
        <v>293</v>
      </c>
    </row>
    <row r="32" spans="1:8" ht="46.5" customHeight="1">
      <c r="A32" s="199" t="s">
        <v>1331</v>
      </c>
      <c r="B32" s="197" t="s">
        <v>717</v>
      </c>
      <c r="C32" s="196">
        <v>1</v>
      </c>
      <c r="D32" s="196">
        <v>1</v>
      </c>
      <c r="E32" s="196">
        <v>1</v>
      </c>
      <c r="F32" s="196" t="s">
        <v>1634</v>
      </c>
      <c r="G32" s="196" t="s">
        <v>1534</v>
      </c>
      <c r="H32" s="196" t="s">
        <v>293</v>
      </c>
    </row>
    <row r="33" spans="1:8" ht="45">
      <c r="A33" s="199" t="s">
        <v>1332</v>
      </c>
      <c r="B33" s="197" t="s">
        <v>718</v>
      </c>
      <c r="C33" s="196">
        <v>1</v>
      </c>
      <c r="D33" s="196">
        <v>1</v>
      </c>
      <c r="E33" s="196">
        <v>1</v>
      </c>
      <c r="F33" s="196" t="s">
        <v>1637</v>
      </c>
      <c r="G33" s="196" t="s">
        <v>1525</v>
      </c>
      <c r="H33" s="196" t="s">
        <v>1924</v>
      </c>
    </row>
    <row r="34" spans="1:8" ht="30">
      <c r="A34" s="199" t="s">
        <v>1333</v>
      </c>
      <c r="B34" s="197" t="s">
        <v>1789</v>
      </c>
      <c r="C34" s="196">
        <v>1</v>
      </c>
      <c r="D34" s="196">
        <v>1</v>
      </c>
      <c r="E34" s="196">
        <v>1</v>
      </c>
      <c r="F34" s="196" t="s">
        <v>1346</v>
      </c>
      <c r="G34" s="196" t="s">
        <v>1526</v>
      </c>
      <c r="H34" s="196" t="s">
        <v>293</v>
      </c>
    </row>
    <row r="35" spans="1:8" ht="30">
      <c r="A35" s="199" t="s">
        <v>1334</v>
      </c>
      <c r="B35" s="197" t="s">
        <v>1790</v>
      </c>
      <c r="C35" s="196">
        <v>1</v>
      </c>
      <c r="D35" s="196">
        <v>1</v>
      </c>
      <c r="E35" s="196">
        <v>1</v>
      </c>
      <c r="F35" s="196" t="s">
        <v>1558</v>
      </c>
      <c r="G35" s="196" t="s">
        <v>496</v>
      </c>
      <c r="H35" s="196" t="s">
        <v>293</v>
      </c>
    </row>
    <row r="36" spans="1:8" ht="45">
      <c r="A36" s="199" t="s">
        <v>1335</v>
      </c>
      <c r="B36" s="197" t="s">
        <v>1791</v>
      </c>
      <c r="C36" s="196" t="s">
        <v>569</v>
      </c>
      <c r="D36" s="196" t="s">
        <v>569</v>
      </c>
      <c r="E36" s="196" t="s">
        <v>569</v>
      </c>
      <c r="F36" s="196" t="s">
        <v>574</v>
      </c>
      <c r="G36" s="196" t="s">
        <v>1923</v>
      </c>
      <c r="H36" s="196" t="s">
        <v>293</v>
      </c>
    </row>
    <row r="37" spans="1:8" ht="15.75">
      <c r="A37" s="778" t="s">
        <v>288</v>
      </c>
      <c r="B37" s="778"/>
      <c r="C37" s="778"/>
      <c r="D37" s="778"/>
      <c r="E37" s="778"/>
      <c r="F37" s="778"/>
      <c r="G37" s="778"/>
      <c r="H37" s="778"/>
    </row>
    <row r="38" spans="1:8" ht="47.25" customHeight="1">
      <c r="A38" s="196" t="s">
        <v>1319</v>
      </c>
      <c r="B38" s="197" t="s">
        <v>1926</v>
      </c>
      <c r="C38" s="196" t="s">
        <v>568</v>
      </c>
      <c r="D38" s="196" t="s">
        <v>568</v>
      </c>
      <c r="E38" s="196" t="s">
        <v>568</v>
      </c>
      <c r="F38" s="196" t="s">
        <v>782</v>
      </c>
      <c r="G38" s="196" t="s">
        <v>1534</v>
      </c>
      <c r="H38" s="196" t="s">
        <v>781</v>
      </c>
    </row>
    <row r="39" spans="1:8" ht="59.25" customHeight="1">
      <c r="A39" s="196" t="s">
        <v>1320</v>
      </c>
      <c r="B39" s="197" t="s">
        <v>1927</v>
      </c>
      <c r="C39" s="196" t="s">
        <v>102</v>
      </c>
      <c r="D39" s="196" t="s">
        <v>102</v>
      </c>
      <c r="E39" s="196" t="s">
        <v>102</v>
      </c>
      <c r="F39" s="196" t="s">
        <v>782</v>
      </c>
      <c r="G39" s="196" t="s">
        <v>1534</v>
      </c>
      <c r="H39" s="196" t="s">
        <v>781</v>
      </c>
    </row>
    <row r="40" spans="1:8" ht="60">
      <c r="A40" s="196" t="s">
        <v>1321</v>
      </c>
      <c r="B40" s="197" t="s">
        <v>780</v>
      </c>
      <c r="C40" s="196" t="s">
        <v>568</v>
      </c>
      <c r="D40" s="196" t="s">
        <v>568</v>
      </c>
      <c r="E40" s="196" t="s">
        <v>568</v>
      </c>
      <c r="F40" s="196" t="s">
        <v>782</v>
      </c>
      <c r="G40" s="196" t="s">
        <v>1534</v>
      </c>
      <c r="H40" s="196" t="s">
        <v>781</v>
      </c>
    </row>
    <row r="41" spans="1:8" ht="15.75">
      <c r="A41" s="771" t="s">
        <v>648</v>
      </c>
      <c r="B41" s="771"/>
      <c r="C41" s="771"/>
      <c r="D41" s="771"/>
      <c r="E41" s="771"/>
      <c r="F41" s="771"/>
      <c r="G41" s="771"/>
      <c r="H41" s="771"/>
    </row>
    <row r="42" spans="1:8" ht="45">
      <c r="A42" s="198" t="s">
        <v>1319</v>
      </c>
      <c r="B42" s="197" t="s">
        <v>983</v>
      </c>
      <c r="C42" s="196">
        <v>1</v>
      </c>
      <c r="D42" s="196">
        <v>1</v>
      </c>
      <c r="E42" s="196">
        <v>1</v>
      </c>
      <c r="F42" s="196" t="s">
        <v>1559</v>
      </c>
      <c r="G42" s="196" t="s">
        <v>984</v>
      </c>
      <c r="H42" s="196" t="s">
        <v>293</v>
      </c>
    </row>
    <row r="43" spans="1:8" ht="45">
      <c r="A43" s="196" t="s">
        <v>1320</v>
      </c>
      <c r="B43" s="197" t="s">
        <v>405</v>
      </c>
      <c r="C43" s="196">
        <v>1</v>
      </c>
      <c r="D43" s="196">
        <v>1</v>
      </c>
      <c r="E43" s="196">
        <v>1</v>
      </c>
      <c r="F43" s="196" t="s">
        <v>1560</v>
      </c>
      <c r="G43" s="196" t="s">
        <v>984</v>
      </c>
      <c r="H43" s="196" t="s">
        <v>293</v>
      </c>
    </row>
    <row r="44" spans="1:8" ht="45">
      <c r="A44" s="196" t="s">
        <v>1321</v>
      </c>
      <c r="B44" s="197" t="s">
        <v>289</v>
      </c>
      <c r="C44" s="196">
        <v>1</v>
      </c>
      <c r="D44" s="196">
        <v>1</v>
      </c>
      <c r="E44" s="196">
        <v>1</v>
      </c>
      <c r="F44" s="196" t="s">
        <v>1561</v>
      </c>
      <c r="G44" s="196" t="s">
        <v>984</v>
      </c>
      <c r="H44" s="196" t="s">
        <v>293</v>
      </c>
    </row>
    <row r="45" spans="1:8" ht="76.5" customHeight="1">
      <c r="A45" s="198" t="s">
        <v>1322</v>
      </c>
      <c r="B45" s="197" t="s">
        <v>273</v>
      </c>
      <c r="C45" s="196">
        <v>1</v>
      </c>
      <c r="D45" s="196">
        <v>1</v>
      </c>
      <c r="E45" s="196">
        <v>1</v>
      </c>
      <c r="F45" s="196" t="s">
        <v>998</v>
      </c>
      <c r="G45" s="196" t="s">
        <v>984</v>
      </c>
      <c r="H45" s="196" t="s">
        <v>293</v>
      </c>
    </row>
    <row r="46" spans="1:8" ht="15.75">
      <c r="A46" s="771" t="s">
        <v>1237</v>
      </c>
      <c r="B46" s="771"/>
      <c r="C46" s="771"/>
      <c r="D46" s="771"/>
      <c r="E46" s="771"/>
      <c r="F46" s="771"/>
      <c r="G46" s="771"/>
      <c r="H46" s="771"/>
    </row>
    <row r="47" spans="1:8" ht="47.25" customHeight="1">
      <c r="A47" s="196" t="s">
        <v>1319</v>
      </c>
      <c r="B47" s="197" t="s">
        <v>1076</v>
      </c>
      <c r="C47" s="196" t="s">
        <v>568</v>
      </c>
      <c r="D47" s="196" t="s">
        <v>568</v>
      </c>
      <c r="E47" s="196" t="s">
        <v>568</v>
      </c>
      <c r="F47" s="196" t="s">
        <v>782</v>
      </c>
      <c r="G47" s="196" t="s">
        <v>1534</v>
      </c>
      <c r="H47" s="196" t="s">
        <v>1340</v>
      </c>
    </row>
    <row r="48" spans="1:8" ht="60">
      <c r="A48" s="196" t="s">
        <v>1320</v>
      </c>
      <c r="B48" s="197" t="s">
        <v>274</v>
      </c>
      <c r="C48" s="196" t="s">
        <v>568</v>
      </c>
      <c r="D48" s="196" t="s">
        <v>568</v>
      </c>
      <c r="E48" s="196" t="s">
        <v>568</v>
      </c>
      <c r="F48" s="196" t="s">
        <v>782</v>
      </c>
      <c r="G48" s="196" t="s">
        <v>290</v>
      </c>
      <c r="H48" s="196" t="s">
        <v>997</v>
      </c>
    </row>
    <row r="49" spans="1:8" ht="63.75" customHeight="1">
      <c r="A49" s="198" t="s">
        <v>1321</v>
      </c>
      <c r="B49" s="197" t="s">
        <v>1075</v>
      </c>
      <c r="C49" s="196" t="s">
        <v>568</v>
      </c>
      <c r="D49" s="196" t="s">
        <v>568</v>
      </c>
      <c r="E49" s="196" t="s">
        <v>568</v>
      </c>
      <c r="F49" s="196" t="s">
        <v>782</v>
      </c>
      <c r="G49" s="196" t="s">
        <v>290</v>
      </c>
      <c r="H49" s="196" t="s">
        <v>997</v>
      </c>
    </row>
    <row r="50" spans="1:8" ht="15.75">
      <c r="A50" s="771" t="s">
        <v>1238</v>
      </c>
      <c r="B50" s="771"/>
      <c r="C50" s="771"/>
      <c r="D50" s="771"/>
      <c r="E50" s="771"/>
      <c r="F50" s="771"/>
      <c r="G50" s="771"/>
      <c r="H50" s="771"/>
    </row>
    <row r="51" spans="1:8" ht="60">
      <c r="A51" s="198" t="s">
        <v>1319</v>
      </c>
      <c r="B51" s="197" t="s">
        <v>1931</v>
      </c>
      <c r="C51" s="196">
        <v>1</v>
      </c>
      <c r="D51" s="196">
        <v>1</v>
      </c>
      <c r="E51" s="196">
        <v>1</v>
      </c>
      <c r="F51" s="196" t="s">
        <v>782</v>
      </c>
      <c r="G51" s="196" t="s">
        <v>1534</v>
      </c>
      <c r="H51" s="196"/>
    </row>
    <row r="52" spans="1:8" ht="15.75">
      <c r="A52" s="771" t="s">
        <v>1239</v>
      </c>
      <c r="B52" s="771"/>
      <c r="C52" s="771"/>
      <c r="D52" s="771"/>
      <c r="E52" s="771"/>
      <c r="F52" s="771"/>
      <c r="G52" s="771"/>
      <c r="H52" s="771"/>
    </row>
    <row r="53" spans="1:8" s="192" customFormat="1" ht="45">
      <c r="A53" s="198" t="s">
        <v>1319</v>
      </c>
      <c r="B53" s="197" t="s">
        <v>1487</v>
      </c>
      <c r="C53" s="196">
        <v>1</v>
      </c>
      <c r="D53" s="196">
        <v>1</v>
      </c>
      <c r="E53" s="196">
        <v>1</v>
      </c>
      <c r="F53" s="196" t="s">
        <v>100</v>
      </c>
      <c r="G53" s="196" t="s">
        <v>1534</v>
      </c>
      <c r="H53" s="196" t="s">
        <v>293</v>
      </c>
    </row>
    <row r="54" spans="1:8" ht="45">
      <c r="A54" s="198" t="s">
        <v>1320</v>
      </c>
      <c r="B54" s="197" t="s">
        <v>566</v>
      </c>
      <c r="C54" s="196">
        <v>1</v>
      </c>
      <c r="D54" s="196">
        <v>1</v>
      </c>
      <c r="E54" s="196">
        <v>1</v>
      </c>
      <c r="F54" s="196" t="s">
        <v>101</v>
      </c>
      <c r="G54" s="196" t="s">
        <v>1534</v>
      </c>
      <c r="H54" s="196" t="s">
        <v>293</v>
      </c>
    </row>
    <row r="55" spans="1:8" ht="45">
      <c r="A55" s="198" t="s">
        <v>1321</v>
      </c>
      <c r="B55" s="197" t="s">
        <v>567</v>
      </c>
      <c r="C55" s="196">
        <v>1</v>
      </c>
      <c r="D55" s="196">
        <v>1</v>
      </c>
      <c r="E55" s="196">
        <v>1</v>
      </c>
      <c r="F55" s="196" t="s">
        <v>1635</v>
      </c>
      <c r="G55" s="196" t="s">
        <v>1534</v>
      </c>
      <c r="H55" s="196" t="s">
        <v>293</v>
      </c>
    </row>
    <row r="56" spans="1:8" ht="15.75">
      <c r="A56" s="771" t="s">
        <v>1600</v>
      </c>
      <c r="B56" s="771"/>
      <c r="C56" s="771"/>
      <c r="D56" s="771"/>
      <c r="E56" s="771"/>
      <c r="F56" s="771"/>
      <c r="G56" s="771"/>
      <c r="H56" s="771"/>
    </row>
    <row r="57" spans="1:8" ht="60">
      <c r="A57" s="196" t="s">
        <v>1319</v>
      </c>
      <c r="B57" s="197" t="s">
        <v>570</v>
      </c>
      <c r="C57" s="196" t="s">
        <v>568</v>
      </c>
      <c r="D57" s="196" t="s">
        <v>568</v>
      </c>
      <c r="E57" s="196" t="s">
        <v>568</v>
      </c>
      <c r="F57" s="196" t="s">
        <v>404</v>
      </c>
      <c r="G57" s="196" t="s">
        <v>367</v>
      </c>
      <c r="H57" s="196"/>
    </row>
    <row r="58" ht="12.75">
      <c r="A58" s="194"/>
    </row>
    <row r="59" spans="1:2" ht="15">
      <c r="A59" s="194"/>
      <c r="B59" s="190" t="s">
        <v>1045</v>
      </c>
    </row>
    <row r="60" spans="1:2" ht="15">
      <c r="A60" s="194"/>
      <c r="B60" s="190" t="s">
        <v>1046</v>
      </c>
    </row>
    <row r="61" spans="1:2" ht="15">
      <c r="A61" s="194"/>
      <c r="B61" s="190" t="s">
        <v>571</v>
      </c>
    </row>
    <row r="62" spans="1:3" ht="15">
      <c r="A62" s="194"/>
      <c r="B62" s="777" t="s">
        <v>1261</v>
      </c>
      <c r="C62" s="777"/>
    </row>
    <row r="63" spans="1:4" ht="15">
      <c r="A63" s="194"/>
      <c r="B63" s="777" t="s">
        <v>155</v>
      </c>
      <c r="C63" s="777"/>
      <c r="D63" s="777"/>
    </row>
    <row r="64" spans="1:5" ht="15">
      <c r="A64" s="194"/>
      <c r="B64" s="777" t="s">
        <v>572</v>
      </c>
      <c r="C64" s="777"/>
      <c r="D64" s="777"/>
      <c r="E64" s="777"/>
    </row>
    <row r="65" spans="1:2" ht="15">
      <c r="A65" s="194"/>
      <c r="B65" s="190" t="s">
        <v>1651</v>
      </c>
    </row>
    <row r="66" spans="1:2" ht="15">
      <c r="A66" s="194"/>
      <c r="B66" s="190" t="s">
        <v>1652</v>
      </c>
    </row>
    <row r="68" spans="1:7" ht="15">
      <c r="A68" s="202" t="s">
        <v>896</v>
      </c>
      <c r="B68" s="202"/>
      <c r="C68" s="201"/>
      <c r="D68" s="200"/>
      <c r="E68" s="200"/>
      <c r="F68" s="769" t="s">
        <v>779</v>
      </c>
      <c r="G68" s="769"/>
    </row>
    <row r="69" spans="1:7" ht="15">
      <c r="A69" s="770"/>
      <c r="B69" s="770"/>
      <c r="F69" s="195"/>
      <c r="G69" s="195"/>
    </row>
    <row r="70" spans="1:7" ht="15">
      <c r="A70" s="769" t="s">
        <v>329</v>
      </c>
      <c r="B70" s="769"/>
      <c r="F70" s="195"/>
      <c r="G70" s="195"/>
    </row>
    <row r="71" spans="1:7" ht="15">
      <c r="A71" s="769" t="s">
        <v>330</v>
      </c>
      <c r="B71" s="769"/>
      <c r="F71" s="195"/>
      <c r="G71" s="195"/>
    </row>
    <row r="72" spans="1:7" ht="15">
      <c r="A72" s="770"/>
      <c r="B72" s="770"/>
      <c r="F72" s="195"/>
      <c r="G72" s="195"/>
    </row>
    <row r="73" spans="1:7" ht="15">
      <c r="A73" s="769" t="s">
        <v>331</v>
      </c>
      <c r="B73" s="769"/>
      <c r="F73" s="195"/>
      <c r="G73" s="195"/>
    </row>
    <row r="74" spans="1:7" ht="15">
      <c r="A74" s="769"/>
      <c r="B74" s="769"/>
      <c r="F74" s="195"/>
      <c r="G74" s="195"/>
    </row>
    <row r="75" spans="1:7" ht="15">
      <c r="A75" s="202" t="s">
        <v>332</v>
      </c>
      <c r="B75" s="202"/>
      <c r="C75" s="201"/>
      <c r="D75" s="200"/>
      <c r="E75" s="200"/>
      <c r="F75" s="769" t="s">
        <v>1068</v>
      </c>
      <c r="G75" s="769"/>
    </row>
    <row r="76" spans="1:2" ht="15">
      <c r="A76" s="769"/>
      <c r="B76" s="769"/>
    </row>
    <row r="77" spans="1:2" ht="15">
      <c r="A77" s="769" t="s">
        <v>1067</v>
      </c>
      <c r="B77" s="769"/>
    </row>
  </sheetData>
  <sheetProtection/>
  <mergeCells count="29">
    <mergeCell ref="B62:C62"/>
    <mergeCell ref="B63:D63"/>
    <mergeCell ref="B64:E64"/>
    <mergeCell ref="A37:H37"/>
    <mergeCell ref="A41:H41"/>
    <mergeCell ref="A46:H46"/>
    <mergeCell ref="A50:H50"/>
    <mergeCell ref="A52:H52"/>
    <mergeCell ref="A56:H56"/>
    <mergeCell ref="A8:H8"/>
    <mergeCell ref="A13:H13"/>
    <mergeCell ref="A19:H19"/>
    <mergeCell ref="B3:H3"/>
    <mergeCell ref="B5:B6"/>
    <mergeCell ref="C5:E5"/>
    <mergeCell ref="A5:A6"/>
    <mergeCell ref="F5:F6"/>
    <mergeCell ref="G5:G6"/>
    <mergeCell ref="H5:H6"/>
    <mergeCell ref="F68:G68"/>
    <mergeCell ref="F75:G75"/>
    <mergeCell ref="A76:B76"/>
    <mergeCell ref="A69:B69"/>
    <mergeCell ref="A70:B70"/>
    <mergeCell ref="A77:B77"/>
    <mergeCell ref="A71:B71"/>
    <mergeCell ref="A72:B72"/>
    <mergeCell ref="A73:B73"/>
    <mergeCell ref="A74:B74"/>
  </mergeCells>
  <printOptions horizontalCentered="1"/>
  <pageMargins left="0.4330708661417323" right="0.31496062992125984" top="0.2755905511811024" bottom="0.31496062992125984" header="0.1968503937007874" footer="0.1968503937007874"/>
  <pageSetup fitToHeight="4" horizontalDpi="600" verticalDpi="600" orientation="landscape" paperSize="9" scale="69" r:id="rId1"/>
  <headerFooter alignWithMargins="0">
    <oddFooter>&amp;R&amp;P</oddFooter>
  </headerFooter>
  <rowBreaks count="3" manualBreakCount="3">
    <brk id="22" max="7" man="1"/>
    <brk id="36" max="7" man="1"/>
    <brk id="5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G41"/>
  <sheetViews>
    <sheetView view="pageBreakPreview" zoomScale="75" zoomScaleSheetLayoutView="75" zoomScalePageLayoutView="0" workbookViewId="0" topLeftCell="A4">
      <selection activeCell="C27" sqref="C27:E30"/>
    </sheetView>
  </sheetViews>
  <sheetFormatPr defaultColWidth="8.75390625" defaultRowHeight="12.75"/>
  <cols>
    <col min="1" max="1" width="70.125" style="0" customWidth="1"/>
    <col min="2" max="2" width="18.75390625" style="0" customWidth="1"/>
    <col min="3" max="3" width="21.375" style="0" customWidth="1"/>
    <col min="4" max="5" width="20.75390625" style="0" customWidth="1"/>
    <col min="6" max="6" width="27.00390625" style="1" customWidth="1"/>
    <col min="7" max="7" width="16.625" style="0" customWidth="1"/>
  </cols>
  <sheetData>
    <row r="1" spans="1:7" ht="12.75">
      <c r="A1" s="610"/>
      <c r="B1" s="610"/>
      <c r="C1" s="610"/>
      <c r="D1" s="610"/>
      <c r="E1" s="610"/>
      <c r="F1" s="610"/>
      <c r="G1" s="19"/>
    </row>
    <row r="2" spans="1:7" ht="12.75">
      <c r="A2" s="19"/>
      <c r="B2" s="19"/>
      <c r="C2" s="19"/>
      <c r="D2" s="19"/>
      <c r="E2" s="19"/>
      <c r="F2" s="9"/>
      <c r="G2" s="19"/>
    </row>
    <row r="3" spans="1:7" ht="15.75">
      <c r="A3" s="611" t="s">
        <v>1282</v>
      </c>
      <c r="B3" s="611"/>
      <c r="C3" s="611"/>
      <c r="D3" s="611"/>
      <c r="E3" s="611"/>
      <c r="F3" s="611"/>
      <c r="G3" s="20"/>
    </row>
    <row r="4" spans="1:7" ht="15.75">
      <c r="A4" s="611" t="s">
        <v>1372</v>
      </c>
      <c r="B4" s="612"/>
      <c r="C4" s="612"/>
      <c r="D4" s="612"/>
      <c r="E4" s="612"/>
      <c r="F4" s="612"/>
      <c r="G4" s="21"/>
    </row>
    <row r="5" spans="1:7" ht="15.75">
      <c r="A5" s="613" t="s">
        <v>1691</v>
      </c>
      <c r="B5" s="613"/>
      <c r="C5" s="613"/>
      <c r="D5" s="613"/>
      <c r="E5" s="613"/>
      <c r="F5" s="613"/>
      <c r="G5" s="22"/>
    </row>
    <row r="6" spans="1:7" ht="15">
      <c r="A6" s="608" t="s">
        <v>1283</v>
      </c>
      <c r="B6" s="608"/>
      <c r="C6" s="608"/>
      <c r="D6" s="608"/>
      <c r="E6" s="608"/>
      <c r="F6" s="608"/>
      <c r="G6" s="23"/>
    </row>
    <row r="7" spans="1:7" ht="15">
      <c r="A7" s="24"/>
      <c r="B7" s="24"/>
      <c r="C7" s="24"/>
      <c r="D7" s="24"/>
      <c r="E7" s="24"/>
      <c r="F7" s="36"/>
      <c r="G7" s="24"/>
    </row>
    <row r="8" spans="1:7" ht="15.75">
      <c r="A8" s="594" t="s">
        <v>1692</v>
      </c>
      <c r="B8" s="590" t="s">
        <v>1693</v>
      </c>
      <c r="C8" s="600" t="s">
        <v>1694</v>
      </c>
      <c r="D8" s="601"/>
      <c r="E8" s="602"/>
      <c r="F8" s="590" t="s">
        <v>1695</v>
      </c>
      <c r="G8" s="25" t="s">
        <v>1696</v>
      </c>
    </row>
    <row r="9" spans="1:7" ht="15.75">
      <c r="A9" s="595"/>
      <c r="B9" s="591"/>
      <c r="C9" s="597" t="s">
        <v>1697</v>
      </c>
      <c r="D9" s="597" t="s">
        <v>1698</v>
      </c>
      <c r="E9" s="590" t="s">
        <v>1797</v>
      </c>
      <c r="F9" s="591"/>
      <c r="G9" s="25"/>
    </row>
    <row r="10" spans="1:7" ht="15.75">
      <c r="A10" s="595"/>
      <c r="B10" s="592"/>
      <c r="C10" s="598"/>
      <c r="D10" s="598"/>
      <c r="E10" s="606"/>
      <c r="F10" s="591"/>
      <c r="G10" s="25"/>
    </row>
    <row r="11" spans="1:7" ht="15.75">
      <c r="A11" s="595"/>
      <c r="B11" s="592"/>
      <c r="C11" s="598"/>
      <c r="D11" s="598"/>
      <c r="E11" s="606"/>
      <c r="F11" s="591"/>
      <c r="G11" s="25"/>
    </row>
    <row r="12" spans="1:7" ht="15.75">
      <c r="A12" s="596"/>
      <c r="B12" s="593"/>
      <c r="C12" s="598"/>
      <c r="D12" s="598"/>
      <c r="E12" s="607"/>
      <c r="F12" s="609"/>
      <c r="G12" s="25"/>
    </row>
    <row r="13" spans="1:7" ht="1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/>
    </row>
    <row r="14" spans="1:7" ht="30.75" customHeight="1">
      <c r="A14" s="222" t="s">
        <v>1699</v>
      </c>
      <c r="B14" s="223">
        <f>B15+B19+B21+B23+B31</f>
        <v>2059692.8</v>
      </c>
      <c r="C14" s="223">
        <f>C15+C19+C21+C23+C31</f>
        <v>2302684</v>
      </c>
      <c r="D14" s="223">
        <f>D15+D19+D21+D23+D31</f>
        <v>2442659</v>
      </c>
      <c r="E14" s="223">
        <f>E15+E19+E21+E23+E31</f>
        <v>2615909</v>
      </c>
      <c r="F14" s="41"/>
      <c r="G14" s="27">
        <f>C14+D14+E14</f>
        <v>7361252</v>
      </c>
    </row>
    <row r="15" spans="1:7" ht="33" customHeight="1">
      <c r="A15" s="214" t="s">
        <v>1430</v>
      </c>
      <c r="B15" s="215">
        <f>B16+B17+B18</f>
        <v>1544242</v>
      </c>
      <c r="C15" s="215">
        <f>C16+C17+C18</f>
        <v>1798917</v>
      </c>
      <c r="D15" s="215">
        <f>D16+D17+D18</f>
        <v>1901420</v>
      </c>
      <c r="E15" s="215">
        <f>E16+E17+E18</f>
        <v>2044641</v>
      </c>
      <c r="F15" s="216"/>
      <c r="G15" s="27"/>
    </row>
    <row r="16" spans="1:7" ht="60">
      <c r="A16" s="85" t="s">
        <v>1431</v>
      </c>
      <c r="B16" s="212">
        <v>1189146</v>
      </c>
      <c r="C16" s="212">
        <v>1436309</v>
      </c>
      <c r="D16" s="212">
        <v>1497913</v>
      </c>
      <c r="E16" s="212">
        <v>1612579</v>
      </c>
      <c r="F16" s="45" t="s">
        <v>1287</v>
      </c>
      <c r="G16" s="27">
        <f>C16+D16+E16</f>
        <v>4546801</v>
      </c>
    </row>
    <row r="17" spans="1:7" ht="30">
      <c r="A17" s="207" t="s">
        <v>1432</v>
      </c>
      <c r="B17" s="213">
        <v>179766</v>
      </c>
      <c r="C17" s="212">
        <v>175562</v>
      </c>
      <c r="D17" s="212">
        <v>197116</v>
      </c>
      <c r="E17" s="212">
        <v>199952</v>
      </c>
      <c r="F17" s="45" t="s">
        <v>1287</v>
      </c>
      <c r="G17" s="27">
        <f>C17+D17+E17</f>
        <v>572630</v>
      </c>
    </row>
    <row r="18" spans="1:7" ht="30">
      <c r="A18" s="85" t="s">
        <v>1433</v>
      </c>
      <c r="B18" s="212">
        <v>175330</v>
      </c>
      <c r="C18" s="212">
        <v>187046</v>
      </c>
      <c r="D18" s="212">
        <v>206391</v>
      </c>
      <c r="E18" s="212">
        <v>232110</v>
      </c>
      <c r="F18" s="45" t="s">
        <v>1287</v>
      </c>
      <c r="G18" s="27">
        <f>C18+D18+E18</f>
        <v>625547</v>
      </c>
    </row>
    <row r="19" spans="1:7" ht="31.5">
      <c r="A19" s="217" t="s">
        <v>1434</v>
      </c>
      <c r="B19" s="218">
        <f>B20</f>
        <v>106007</v>
      </c>
      <c r="C19" s="218">
        <f>C20</f>
        <v>343463</v>
      </c>
      <c r="D19" s="218">
        <f>D20</f>
        <v>374798</v>
      </c>
      <c r="E19" s="218">
        <f>E20</f>
        <v>400093</v>
      </c>
      <c r="F19" s="52"/>
      <c r="G19" s="27"/>
    </row>
    <row r="20" spans="1:7" ht="30">
      <c r="A20" s="85" t="s">
        <v>1435</v>
      </c>
      <c r="B20" s="212">
        <v>106007</v>
      </c>
      <c r="C20" s="212">
        <v>343463</v>
      </c>
      <c r="D20" s="212">
        <v>374798</v>
      </c>
      <c r="E20" s="212">
        <v>400093</v>
      </c>
      <c r="F20" s="45" t="s">
        <v>1287</v>
      </c>
      <c r="G20" s="27">
        <f>C20+D20+E20</f>
        <v>1118354</v>
      </c>
    </row>
    <row r="21" spans="1:7" ht="30">
      <c r="A21" s="219" t="s">
        <v>810</v>
      </c>
      <c r="B21" s="218">
        <f>B22</f>
        <v>6980</v>
      </c>
      <c r="C21" s="218">
        <f>C22</f>
        <v>7518</v>
      </c>
      <c r="D21" s="218">
        <f>D22</f>
        <v>8051</v>
      </c>
      <c r="E21" s="218">
        <f>E22</f>
        <v>8598</v>
      </c>
      <c r="F21" s="52"/>
      <c r="G21" s="27"/>
    </row>
    <row r="22" spans="1:7" ht="45">
      <c r="A22" s="208" t="s">
        <v>1709</v>
      </c>
      <c r="B22" s="212">
        <v>6980</v>
      </c>
      <c r="C22" s="212">
        <v>7518</v>
      </c>
      <c r="D22" s="212">
        <v>8051</v>
      </c>
      <c r="E22" s="212">
        <v>8598</v>
      </c>
      <c r="F22" s="45" t="s">
        <v>449</v>
      </c>
      <c r="G22" s="27">
        <f>C22+D22+E22</f>
        <v>24167</v>
      </c>
    </row>
    <row r="23" spans="1:7" ht="31.5">
      <c r="A23" s="220" t="s">
        <v>727</v>
      </c>
      <c r="B23" s="218">
        <f>B24+B25+B26+B27+B28+B29+B30</f>
        <v>402463.8</v>
      </c>
      <c r="C23" s="218">
        <f>C24+C25+C26+C27+C28+C29+C30</f>
        <v>152786</v>
      </c>
      <c r="D23" s="218">
        <f>D24+D25+D26+D27+D28+D29+D30</f>
        <v>158390</v>
      </c>
      <c r="E23" s="218">
        <f>E24+E25+E26+E27+E28+E29+E30</f>
        <v>162577</v>
      </c>
      <c r="F23" s="52"/>
      <c r="G23" s="27"/>
    </row>
    <row r="24" spans="1:7" ht="45.75" customHeight="1">
      <c r="A24" s="84" t="s">
        <v>555</v>
      </c>
      <c r="B24" s="212">
        <v>13350</v>
      </c>
      <c r="C24" s="212">
        <v>14400</v>
      </c>
      <c r="D24" s="212">
        <v>15422</v>
      </c>
      <c r="E24" s="212">
        <v>16471</v>
      </c>
      <c r="F24" s="45" t="s">
        <v>367</v>
      </c>
      <c r="G24" s="27">
        <f aca="true" t="shared" si="0" ref="G24:G30">C24+D24+E24</f>
        <v>46293</v>
      </c>
    </row>
    <row r="25" spans="1:7" ht="30.75" customHeight="1">
      <c r="A25" s="98" t="s">
        <v>1240</v>
      </c>
      <c r="B25" s="211">
        <v>119357</v>
      </c>
      <c r="C25" s="211">
        <v>115144</v>
      </c>
      <c r="D25" s="212">
        <v>117334</v>
      </c>
      <c r="E25" s="212">
        <v>118376</v>
      </c>
      <c r="F25" s="63" t="s">
        <v>1287</v>
      </c>
      <c r="G25" s="27">
        <f t="shared" si="0"/>
        <v>350854</v>
      </c>
    </row>
    <row r="26" spans="1:7" ht="33.75" customHeight="1">
      <c r="A26" s="98" t="s">
        <v>1241</v>
      </c>
      <c r="B26" s="211">
        <v>13375</v>
      </c>
      <c r="C26" s="211">
        <v>23242</v>
      </c>
      <c r="D26" s="212">
        <v>25634</v>
      </c>
      <c r="E26" s="212">
        <v>27730</v>
      </c>
      <c r="F26" s="63" t="s">
        <v>1287</v>
      </c>
      <c r="G26" s="27">
        <f t="shared" si="0"/>
        <v>76606</v>
      </c>
    </row>
    <row r="27" spans="1:7" ht="45">
      <c r="A27" s="98" t="s">
        <v>1466</v>
      </c>
      <c r="B27" s="212">
        <v>28440.8</v>
      </c>
      <c r="C27" s="212">
        <v>0</v>
      </c>
      <c r="D27" s="212">
        <v>0</v>
      </c>
      <c r="E27" s="212">
        <v>0</v>
      </c>
      <c r="F27" s="63" t="s">
        <v>1287</v>
      </c>
      <c r="G27" s="27">
        <f t="shared" si="0"/>
        <v>0</v>
      </c>
    </row>
    <row r="28" spans="1:7" ht="45">
      <c r="A28" s="98" t="s">
        <v>1467</v>
      </c>
      <c r="B28" s="212">
        <v>51594</v>
      </c>
      <c r="C28" s="212">
        <v>0</v>
      </c>
      <c r="D28" s="212">
        <v>0</v>
      </c>
      <c r="E28" s="212">
        <v>0</v>
      </c>
      <c r="F28" s="63" t="s">
        <v>1287</v>
      </c>
      <c r="G28" s="27">
        <f t="shared" si="0"/>
        <v>0</v>
      </c>
    </row>
    <row r="29" spans="1:7" ht="45">
      <c r="A29" s="98" t="s">
        <v>1468</v>
      </c>
      <c r="B29" s="212">
        <v>163191</v>
      </c>
      <c r="C29" s="212">
        <v>0</v>
      </c>
      <c r="D29" s="212">
        <v>0</v>
      </c>
      <c r="E29" s="212">
        <v>0</v>
      </c>
      <c r="F29" s="63" t="s">
        <v>1287</v>
      </c>
      <c r="G29" s="27">
        <f t="shared" si="0"/>
        <v>0</v>
      </c>
    </row>
    <row r="30" spans="1:7" ht="30">
      <c r="A30" s="98" t="s">
        <v>1469</v>
      </c>
      <c r="B30" s="211">
        <v>13156</v>
      </c>
      <c r="C30" s="211">
        <v>0</v>
      </c>
      <c r="D30" s="212">
        <v>0</v>
      </c>
      <c r="E30" s="212">
        <v>0</v>
      </c>
      <c r="F30" s="63" t="s">
        <v>1287</v>
      </c>
      <c r="G30" s="27">
        <f t="shared" si="0"/>
        <v>0</v>
      </c>
    </row>
    <row r="31" spans="1:7" ht="15.75">
      <c r="A31" s="220" t="s">
        <v>756</v>
      </c>
      <c r="B31" s="218">
        <f>B32+B33+B34</f>
        <v>0</v>
      </c>
      <c r="C31" s="218">
        <f>C32+C33+C34</f>
        <v>0</v>
      </c>
      <c r="D31" s="218">
        <f>D32+D33+D34</f>
        <v>0</v>
      </c>
      <c r="E31" s="218">
        <f>E32+E33+E34</f>
        <v>0</v>
      </c>
      <c r="F31" s="52"/>
      <c r="G31" s="209"/>
    </row>
    <row r="32" spans="1:7" ht="45">
      <c r="A32" s="210" t="s">
        <v>358</v>
      </c>
      <c r="B32" s="211">
        <v>0</v>
      </c>
      <c r="C32" s="211">
        <v>0</v>
      </c>
      <c r="D32" s="211">
        <v>0</v>
      </c>
      <c r="E32" s="211">
        <v>0</v>
      </c>
      <c r="F32" s="45" t="s">
        <v>367</v>
      </c>
      <c r="G32" s="34"/>
    </row>
    <row r="33" spans="1:7" ht="75">
      <c r="A33" s="210" t="s">
        <v>1284</v>
      </c>
      <c r="B33" s="211">
        <v>0</v>
      </c>
      <c r="C33" s="211">
        <v>0</v>
      </c>
      <c r="D33" s="211">
        <v>0</v>
      </c>
      <c r="E33" s="211">
        <v>0</v>
      </c>
      <c r="F33" s="45" t="s">
        <v>367</v>
      </c>
      <c r="G33" s="34"/>
    </row>
    <row r="34" spans="1:7" ht="60">
      <c r="A34" s="221" t="s">
        <v>1476</v>
      </c>
      <c r="B34" s="211">
        <v>0</v>
      </c>
      <c r="C34" s="211">
        <v>0</v>
      </c>
      <c r="D34" s="211">
        <v>0</v>
      </c>
      <c r="E34" s="211">
        <v>0</v>
      </c>
      <c r="F34" s="63" t="s">
        <v>1477</v>
      </c>
      <c r="G34" s="34"/>
    </row>
    <row r="35" spans="1:7" ht="12.75">
      <c r="A35" s="34"/>
      <c r="B35" s="34"/>
      <c r="C35" s="34"/>
      <c r="D35" s="34"/>
      <c r="E35" s="34"/>
      <c r="F35" s="37"/>
      <c r="G35" s="34"/>
    </row>
    <row r="36" spans="1:7" ht="12.75">
      <c r="A36" s="35" t="s">
        <v>1691</v>
      </c>
      <c r="B36" s="35"/>
      <c r="C36" s="34"/>
      <c r="D36" s="34"/>
      <c r="E36" s="34"/>
      <c r="F36" s="37"/>
      <c r="G36" s="34"/>
    </row>
    <row r="37" spans="1:7" ht="12.75">
      <c r="A37" s="35" t="s">
        <v>1691</v>
      </c>
      <c r="B37" s="35"/>
      <c r="C37" s="34"/>
      <c r="D37" s="34"/>
      <c r="E37" s="34"/>
      <c r="F37" s="37"/>
      <c r="G37" s="34"/>
    </row>
    <row r="38" spans="1:7" ht="12.75">
      <c r="A38" s="35" t="s">
        <v>1691</v>
      </c>
      <c r="B38" s="35"/>
      <c r="C38" s="34"/>
      <c r="D38" s="34"/>
      <c r="E38" s="34"/>
      <c r="F38" s="37"/>
      <c r="G38" s="34"/>
    </row>
    <row r="40" spans="1:7" ht="12.75">
      <c r="A40" s="8"/>
      <c r="B40" s="8"/>
      <c r="C40" s="8"/>
      <c r="D40" s="8"/>
      <c r="E40" s="8"/>
      <c r="F40" s="39"/>
      <c r="G40" s="8"/>
    </row>
    <row r="41" spans="1:7" ht="12.75">
      <c r="A41" s="8"/>
      <c r="B41" s="8"/>
      <c r="C41" s="8"/>
      <c r="D41" s="8"/>
      <c r="E41" s="8"/>
      <c r="F41" s="39"/>
      <c r="G41" s="8"/>
    </row>
  </sheetData>
  <sheetProtection/>
  <mergeCells count="12">
    <mergeCell ref="A1:F1"/>
    <mergeCell ref="A3:F3"/>
    <mergeCell ref="A4:F4"/>
    <mergeCell ref="A5:F5"/>
    <mergeCell ref="C8:E8"/>
    <mergeCell ref="E9:E12"/>
    <mergeCell ref="A6:F6"/>
    <mergeCell ref="F8:F12"/>
    <mergeCell ref="B8:B12"/>
    <mergeCell ref="A8:A12"/>
    <mergeCell ref="C9:C12"/>
    <mergeCell ref="D9:D12"/>
  </mergeCells>
  <printOptions horizontalCentered="1"/>
  <pageMargins left="0.3937007874015748" right="0.1968503937007874" top="0.3937007874015748" bottom="0.4330708661417323" header="0.4330708661417323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Скоробогатова</dc:creator>
  <cp:keywords/>
  <dc:description/>
  <cp:lastModifiedBy>User</cp:lastModifiedBy>
  <cp:lastPrinted>2013-04-08T09:49:48Z</cp:lastPrinted>
  <dcterms:created xsi:type="dcterms:W3CDTF">2007-05-02T10:17:25Z</dcterms:created>
  <dcterms:modified xsi:type="dcterms:W3CDTF">2013-10-11T10:28:34Z</dcterms:modified>
  <cp:category/>
  <cp:version/>
  <cp:contentType/>
  <cp:contentStatus/>
</cp:coreProperties>
</file>